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irla\Desktop\rosiii\"/>
    </mc:Choice>
  </mc:AlternateContent>
  <xr:revisionPtr revIDLastSave="0" documentId="8_{ECF41CA7-41B7-4F15-8D86-A12B789640BB}" xr6:coauthVersionLast="47" xr6:coauthVersionMax="47" xr10:uidLastSave="{00000000-0000-0000-0000-000000000000}"/>
  <bookViews>
    <workbookView xWindow="-108" yWindow="-108" windowWidth="23256" windowHeight="12456" xr2:uid="{9CC569A7-1DF2-4735-BAEB-B55D5FD41039}"/>
  </bookViews>
  <sheets>
    <sheet name="08-03-25" sheetId="2" r:id="rId1"/>
    <sheet name="15-03-25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H7" i="2"/>
  <c r="H8" i="2"/>
  <c r="H9" i="2"/>
  <c r="H10" i="2"/>
  <c r="H11" i="2"/>
  <c r="H12" i="2"/>
  <c r="H5" i="2"/>
  <c r="I6" i="2"/>
  <c r="I7" i="2"/>
  <c r="I8" i="2"/>
  <c r="I9" i="2"/>
  <c r="I10" i="2"/>
  <c r="I11" i="2"/>
  <c r="I12" i="2"/>
  <c r="F6" i="2"/>
  <c r="F7" i="2"/>
  <c r="F8" i="2"/>
  <c r="F9" i="2"/>
  <c r="F10" i="2"/>
  <c r="F11" i="2"/>
  <c r="F12" i="2"/>
  <c r="F5" i="2"/>
  <c r="D8" i="2"/>
  <c r="D9" i="2"/>
  <c r="D10" i="2"/>
  <c r="D11" i="2"/>
  <c r="D12" i="2"/>
  <c r="D7" i="2"/>
  <c r="D5" i="2"/>
  <c r="I5" i="2" s="1"/>
  <c r="D6" i="2"/>
  <c r="I19" i="1"/>
  <c r="I20" i="1"/>
  <c r="I17" i="1"/>
  <c r="I23" i="1"/>
  <c r="I22" i="1"/>
  <c r="I21" i="1"/>
  <c r="I18" i="1"/>
  <c r="I11" i="1"/>
  <c r="I10" i="1"/>
  <c r="I12" i="1" s="1"/>
  <c r="I9" i="1"/>
  <c r="I13" i="1" s="1"/>
  <c r="I8" i="1"/>
  <c r="I7" i="1" a="1"/>
  <c r="I7" i="1" s="1"/>
  <c r="I6" i="1"/>
  <c r="I5" i="1"/>
  <c r="I25" i="1" l="1"/>
  <c r="I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<sst xmlns="http://schemas.openxmlformats.org/spreadsheetml/2006/main" count="35" uniqueCount="24">
  <si>
    <t>Media</t>
  </si>
  <si>
    <t xml:space="preserve">mediana </t>
  </si>
  <si>
    <t xml:space="preserve">Moda </t>
  </si>
  <si>
    <t>Varianza</t>
  </si>
  <si>
    <t xml:space="preserve">desviación estandar </t>
  </si>
  <si>
    <t>Vmax</t>
  </si>
  <si>
    <t>Vmin</t>
  </si>
  <si>
    <t>Rango</t>
  </si>
  <si>
    <t>Cv</t>
  </si>
  <si>
    <t xml:space="preserve">  </t>
  </si>
  <si>
    <t>Rosa maria perez lopez</t>
  </si>
  <si>
    <t xml:space="preserve">Sussana Perez Centeno </t>
  </si>
  <si>
    <t>Maria del carmen Ruiz Mendez</t>
  </si>
  <si>
    <t>Alejandro Herrera Mendez</t>
  </si>
  <si>
    <t>Jessica Hernandez Silvano</t>
  </si>
  <si>
    <t>Edgar Moreno Hernnadez</t>
  </si>
  <si>
    <t>Jonathan Farid Alvarez Mendez</t>
  </si>
  <si>
    <t xml:space="preserve">Angel Aaron Perez Ordones </t>
  </si>
  <si>
    <t>Tarea</t>
  </si>
  <si>
    <t>Actividad</t>
  </si>
  <si>
    <t>Suma</t>
  </si>
  <si>
    <t>Examen</t>
  </si>
  <si>
    <t>Asist.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</si>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</sst>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724F9-2BC7-42A4-A93F-9B9CBD430990}">
  <dimension ref="A3:I12"/>
  <sheetViews>
    <sheetView tabSelected="1" workbookViewId="0">
      <selection activeCell="I6" sqref="I6"/>
    </sheetView>
  </sheetViews>
  <sheetFormatPr baseColWidth="10" defaultRowHeight="14.4" x14ac:dyDescent="0.3"/>
  <cols>
    <col min="1" max="1" width="25.44140625" customWidth="1"/>
  </cols>
  <sheetData>
    <row r="3" spans="1:9" x14ac:dyDescent="0.3">
      <c r="B3" s="6" t="s">
        <v>18</v>
      </c>
      <c r="C3" s="6" t="s">
        <v>19</v>
      </c>
      <c r="D3" s="6" t="s">
        <v>20</v>
      </c>
      <c r="E3" s="7" t="s">
        <v>21</v>
      </c>
      <c r="F3" s="7" t="s">
        <v>20</v>
      </c>
      <c r="G3" s="8" t="s">
        <v>22</v>
      </c>
      <c r="H3" s="8" t="s">
        <v>20</v>
      </c>
      <c r="I3" s="9" t="s">
        <v>23</v>
      </c>
    </row>
    <row r="4" spans="1:9" x14ac:dyDescent="0.3">
      <c r="B4" s="6">
        <v>30</v>
      </c>
      <c r="C4" s="6">
        <v>20</v>
      </c>
      <c r="D4" s="6">
        <v>50</v>
      </c>
      <c r="E4" s="7">
        <v>40</v>
      </c>
      <c r="F4" s="7">
        <v>40</v>
      </c>
      <c r="G4" s="8">
        <v>10</v>
      </c>
      <c r="H4" s="8">
        <v>10</v>
      </c>
      <c r="I4" s="9">
        <v>100</v>
      </c>
    </row>
    <row r="5" spans="1:9" x14ac:dyDescent="0.3">
      <c r="A5" s="10" t="s">
        <v>10</v>
      </c>
      <c r="B5" s="10">
        <v>10</v>
      </c>
      <c r="C5" s="10">
        <v>1</v>
      </c>
      <c r="D5" s="10">
        <f>SUM(B5*3)+(C5*2)</f>
        <v>32</v>
      </c>
      <c r="E5" s="10">
        <v>7</v>
      </c>
      <c r="F5" s="10">
        <f>E5*4</f>
        <v>28</v>
      </c>
      <c r="G5" s="10">
        <v>7</v>
      </c>
      <c r="H5" s="10">
        <f>G5</f>
        <v>7</v>
      </c>
      <c r="I5" s="11">
        <f>SUM(D5+F5+G5)</f>
        <v>67</v>
      </c>
    </row>
    <row r="6" spans="1:9" x14ac:dyDescent="0.3">
      <c r="A6" s="10" t="s">
        <v>11</v>
      </c>
      <c r="B6" s="10">
        <v>4</v>
      </c>
      <c r="C6" s="10">
        <v>8</v>
      </c>
      <c r="D6" s="10">
        <f>SUM(B6*3)+(C6*2)</f>
        <v>28</v>
      </c>
      <c r="E6" s="10">
        <v>8</v>
      </c>
      <c r="F6" s="10">
        <f t="shared" ref="F6:F12" si="0">E6*4</f>
        <v>32</v>
      </c>
      <c r="G6" s="10">
        <v>8</v>
      </c>
      <c r="H6" s="10">
        <f t="shared" ref="H6:H12" si="1">G6</f>
        <v>8</v>
      </c>
      <c r="I6" s="11">
        <f t="shared" ref="I6:I12" si="2">SUM(D6+F6+G6)</f>
        <v>68</v>
      </c>
    </row>
    <row r="7" spans="1:9" x14ac:dyDescent="0.3">
      <c r="A7" s="10" t="s">
        <v>12</v>
      </c>
      <c r="B7" s="10">
        <v>8</v>
      </c>
      <c r="C7" s="10">
        <v>6</v>
      </c>
      <c r="D7" s="10">
        <f>SUM(B7*3)+(C7*2)</f>
        <v>36</v>
      </c>
      <c r="E7" s="10">
        <v>9</v>
      </c>
      <c r="F7" s="10">
        <f t="shared" si="0"/>
        <v>36</v>
      </c>
      <c r="G7" s="10">
        <v>7</v>
      </c>
      <c r="H7" s="10">
        <f t="shared" si="1"/>
        <v>7</v>
      </c>
      <c r="I7" s="11">
        <f t="shared" si="2"/>
        <v>79</v>
      </c>
    </row>
    <row r="8" spans="1:9" x14ac:dyDescent="0.3">
      <c r="A8" s="10" t="s">
        <v>13</v>
      </c>
      <c r="B8" s="10">
        <v>9</v>
      </c>
      <c r="C8" s="10">
        <v>7</v>
      </c>
      <c r="D8" s="10">
        <f t="shared" ref="D8:D12" si="3">SUM(B8*3)+(C8*2)</f>
        <v>41</v>
      </c>
      <c r="E8" s="10">
        <v>10</v>
      </c>
      <c r="F8" s="10">
        <f t="shared" si="0"/>
        <v>40</v>
      </c>
      <c r="G8" s="10">
        <v>9</v>
      </c>
      <c r="H8" s="10">
        <f t="shared" si="1"/>
        <v>9</v>
      </c>
      <c r="I8" s="11">
        <f t="shared" si="2"/>
        <v>90</v>
      </c>
    </row>
    <row r="9" spans="1:9" x14ac:dyDescent="0.3">
      <c r="A9" s="10" t="s">
        <v>14</v>
      </c>
      <c r="B9" s="10">
        <v>8</v>
      </c>
      <c r="C9" s="10">
        <v>9</v>
      </c>
      <c r="D9" s="10">
        <f t="shared" si="3"/>
        <v>42</v>
      </c>
      <c r="E9" s="10">
        <v>6</v>
      </c>
      <c r="F9" s="10">
        <f t="shared" si="0"/>
        <v>24</v>
      </c>
      <c r="G9" s="10"/>
      <c r="H9" s="10">
        <f t="shared" si="1"/>
        <v>0</v>
      </c>
      <c r="I9" s="11">
        <f t="shared" si="2"/>
        <v>66</v>
      </c>
    </row>
    <row r="10" spans="1:9" x14ac:dyDescent="0.3">
      <c r="A10" s="10" t="s">
        <v>15</v>
      </c>
      <c r="B10" s="10">
        <v>9</v>
      </c>
      <c r="C10" s="10">
        <v>10</v>
      </c>
      <c r="D10" s="10">
        <f t="shared" si="3"/>
        <v>47</v>
      </c>
      <c r="E10" s="10">
        <v>7</v>
      </c>
      <c r="F10" s="10">
        <f t="shared" si="0"/>
        <v>28</v>
      </c>
      <c r="G10" s="10">
        <v>9</v>
      </c>
      <c r="H10" s="10">
        <f t="shared" si="1"/>
        <v>9</v>
      </c>
      <c r="I10" s="11">
        <f t="shared" si="2"/>
        <v>84</v>
      </c>
    </row>
    <row r="11" spans="1:9" x14ac:dyDescent="0.3">
      <c r="A11" s="10" t="s">
        <v>16</v>
      </c>
      <c r="B11" s="10">
        <v>10</v>
      </c>
      <c r="C11" s="10">
        <v>6</v>
      </c>
      <c r="D11" s="10">
        <f t="shared" si="3"/>
        <v>42</v>
      </c>
      <c r="E11" s="10">
        <v>9</v>
      </c>
      <c r="F11" s="10">
        <f t="shared" si="0"/>
        <v>36</v>
      </c>
      <c r="G11" s="10"/>
      <c r="H11" s="10">
        <f t="shared" si="1"/>
        <v>0</v>
      </c>
      <c r="I11" s="11">
        <f t="shared" si="2"/>
        <v>78</v>
      </c>
    </row>
    <row r="12" spans="1:9" x14ac:dyDescent="0.3">
      <c r="A12" s="10" t="s">
        <v>17</v>
      </c>
      <c r="B12" s="10">
        <v>8</v>
      </c>
      <c r="C12" s="10">
        <v>8</v>
      </c>
      <c r="D12" s="10">
        <f t="shared" si="3"/>
        <v>40</v>
      </c>
      <c r="E12" s="10">
        <v>8</v>
      </c>
      <c r="F12" s="10">
        <f t="shared" si="0"/>
        <v>32</v>
      </c>
      <c r="G12" s="10">
        <v>8</v>
      </c>
      <c r="H12" s="10">
        <f t="shared" si="1"/>
        <v>8</v>
      </c>
      <c r="I12" s="11">
        <f t="shared" si="2"/>
        <v>80</v>
      </c>
    </row>
  </sheetData>
  <conditionalFormatting sqref="I5:I12">
    <cfRule type="cellIs" dxfId="1" priority="1" operator="lessThan">
      <formula>70</formula>
    </cfRule>
    <cfRule type="cellIs" dxfId="0" priority="2" operator="greaterThan">
      <formula>69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C33C3-6593-4ED4-8580-39319FB08306}">
  <dimension ref="A3:K25"/>
  <sheetViews>
    <sheetView workbookViewId="0">
      <selection activeCell="M12" sqref="M12"/>
    </sheetView>
  </sheetViews>
  <sheetFormatPr baseColWidth="10" defaultRowHeight="14.4" x14ac:dyDescent="0.3"/>
  <cols>
    <col min="1" max="1" width="12" customWidth="1"/>
    <col min="9" max="9" width="19" bestFit="1" customWidth="1"/>
  </cols>
  <sheetData>
    <row r="3" spans="1:9" x14ac:dyDescent="0.3">
      <c r="A3" s="1">
        <v>10</v>
      </c>
      <c r="B3" s="1">
        <v>8</v>
      </c>
      <c r="C3" s="1">
        <v>8</v>
      </c>
      <c r="D3" s="1">
        <v>24</v>
      </c>
    </row>
    <row r="4" spans="1:9" x14ac:dyDescent="0.3">
      <c r="A4" s="1">
        <v>9</v>
      </c>
      <c r="B4" s="1">
        <v>7</v>
      </c>
      <c r="C4" s="1">
        <v>11</v>
      </c>
      <c r="D4" s="1">
        <v>12</v>
      </c>
    </row>
    <row r="5" spans="1:9" x14ac:dyDescent="0.3">
      <c r="A5" s="1">
        <v>8</v>
      </c>
      <c r="B5" s="1">
        <v>8</v>
      </c>
      <c r="C5" s="1">
        <v>13</v>
      </c>
      <c r="D5" s="1">
        <v>7</v>
      </c>
      <c r="H5" s="2" t="s">
        <v>0</v>
      </c>
      <c r="I5" s="1">
        <f>AVERAGE(A3:D12)</f>
        <v>8.5500000000000007</v>
      </c>
    </row>
    <row r="6" spans="1:9" x14ac:dyDescent="0.3">
      <c r="A6" s="1">
        <v>5</v>
      </c>
      <c r="B6" s="1">
        <v>9</v>
      </c>
      <c r="C6" s="1">
        <v>15</v>
      </c>
      <c r="D6" s="1">
        <v>8</v>
      </c>
      <c r="H6" s="2" t="s">
        <v>1</v>
      </c>
      <c r="I6" s="1">
        <f>MEDIAN(A3:D12)</f>
        <v>8</v>
      </c>
    </row>
    <row r="7" spans="1:9" x14ac:dyDescent="0.3">
      <c r="A7" s="1">
        <v>4</v>
      </c>
      <c r="B7" s="1">
        <v>1</v>
      </c>
      <c r="C7" s="1">
        <v>7</v>
      </c>
      <c r="D7" s="1">
        <v>2</v>
      </c>
      <c r="H7" s="2" t="s">
        <v>2</v>
      </c>
      <c r="I7" s="1" cm="1">
        <f t="array" ref="I7">_xlfn.MODE.MULT(A3:D12)</f>
        <v>8</v>
      </c>
    </row>
    <row r="8" spans="1:9" x14ac:dyDescent="0.3">
      <c r="A8" s="1">
        <v>9</v>
      </c>
      <c r="B8" s="1">
        <v>2</v>
      </c>
      <c r="C8" s="1">
        <v>6</v>
      </c>
      <c r="D8" s="1">
        <v>5</v>
      </c>
      <c r="H8" s="2" t="s">
        <v>3</v>
      </c>
      <c r="I8" s="1">
        <f>_xlfn.VAR.S(A3:D12)</f>
        <v>20.971794871794874</v>
      </c>
    </row>
    <row r="9" spans="1:9" ht="28.8" x14ac:dyDescent="0.3">
      <c r="A9" s="1">
        <v>12</v>
      </c>
      <c r="B9" s="1">
        <v>13</v>
      </c>
      <c r="C9" s="1">
        <v>1</v>
      </c>
      <c r="D9" s="1">
        <v>7</v>
      </c>
      <c r="H9" s="3" t="s">
        <v>4</v>
      </c>
      <c r="I9" s="1">
        <f>_xlfn.STDEV.S(A3:D12)</f>
        <v>4.579497229150256</v>
      </c>
    </row>
    <row r="10" spans="1:9" x14ac:dyDescent="0.3">
      <c r="A10" s="1">
        <v>5</v>
      </c>
      <c r="B10" s="1">
        <v>11</v>
      </c>
      <c r="C10" s="1">
        <v>2</v>
      </c>
      <c r="D10" s="1">
        <v>9</v>
      </c>
      <c r="H10" s="2" t="s">
        <v>5</v>
      </c>
      <c r="I10" s="1">
        <f>MAX(A3:D12)</f>
        <v>24</v>
      </c>
    </row>
    <row r="11" spans="1:9" x14ac:dyDescent="0.3">
      <c r="A11" s="1">
        <v>8</v>
      </c>
      <c r="B11" s="1">
        <v>9</v>
      </c>
      <c r="C11" s="1">
        <v>5</v>
      </c>
      <c r="D11" s="1">
        <v>8</v>
      </c>
      <c r="H11" s="2" t="s">
        <v>6</v>
      </c>
      <c r="I11" s="1">
        <f>MIN(A3:D12)</f>
        <v>1</v>
      </c>
    </row>
    <row r="12" spans="1:9" x14ac:dyDescent="0.3">
      <c r="A12" s="1">
        <v>10</v>
      </c>
      <c r="B12" s="1">
        <v>12</v>
      </c>
      <c r="C12" s="1">
        <v>15</v>
      </c>
      <c r="D12" s="1">
        <v>17</v>
      </c>
      <c r="H12" s="2" t="s">
        <v>7</v>
      </c>
      <c r="I12" s="1">
        <f>I10-I11</f>
        <v>23</v>
      </c>
    </row>
    <row r="13" spans="1:9" x14ac:dyDescent="0.3">
      <c r="H13" s="2" t="s">
        <v>8</v>
      </c>
      <c r="I13" s="1">
        <f>(I9/I5)*100</f>
        <v>53.561371101172583</v>
      </c>
    </row>
    <row r="15" spans="1:9" x14ac:dyDescent="0.3">
      <c r="A15" s="1">
        <v>67</v>
      </c>
      <c r="B15" s="1">
        <v>88</v>
      </c>
      <c r="C15" s="1">
        <v>53</v>
      </c>
      <c r="D15" s="1">
        <v>76</v>
      </c>
      <c r="E15" s="1">
        <v>53</v>
      </c>
      <c r="F15" s="1">
        <v>76</v>
      </c>
    </row>
    <row r="16" spans="1:9" x14ac:dyDescent="0.3">
      <c r="A16" s="1">
        <v>18</v>
      </c>
      <c r="B16" s="1">
        <v>20</v>
      </c>
      <c r="C16" s="1">
        <v>15</v>
      </c>
      <c r="D16" s="1">
        <v>40</v>
      </c>
      <c r="E16" s="1">
        <v>40</v>
      </c>
      <c r="F16" s="1">
        <v>40</v>
      </c>
    </row>
    <row r="17" spans="1:11" x14ac:dyDescent="0.3">
      <c r="A17" s="1">
        <v>34</v>
      </c>
      <c r="B17" s="1">
        <v>34</v>
      </c>
      <c r="C17" s="1">
        <v>12</v>
      </c>
      <c r="D17" s="1">
        <v>23</v>
      </c>
      <c r="E17" s="1">
        <v>23</v>
      </c>
      <c r="F17" s="1">
        <v>23</v>
      </c>
      <c r="H17" s="4" t="s">
        <v>0</v>
      </c>
      <c r="I17" s="1">
        <f>AVERAGE(A15:F23)</f>
        <v>36.037037037037038</v>
      </c>
      <c r="K17" t="s">
        <v>9</v>
      </c>
    </row>
    <row r="18" spans="1:11" x14ac:dyDescent="0.3">
      <c r="A18" s="1">
        <v>12</v>
      </c>
      <c r="B18" s="1">
        <v>18</v>
      </c>
      <c r="C18" s="1">
        <v>19</v>
      </c>
      <c r="D18" s="1">
        <v>34</v>
      </c>
      <c r="E18" s="1">
        <v>34</v>
      </c>
      <c r="F18" s="1">
        <v>34</v>
      </c>
      <c r="H18" s="4" t="s">
        <v>1</v>
      </c>
      <c r="I18" s="1">
        <f>MEDIAN(A15:F23)</f>
        <v>30</v>
      </c>
    </row>
    <row r="19" spans="1:11" x14ac:dyDescent="0.3">
      <c r="A19" s="1">
        <v>14</v>
      </c>
      <c r="B19" s="1">
        <v>22</v>
      </c>
      <c r="C19" s="1">
        <v>21</v>
      </c>
      <c r="D19" s="1">
        <v>30</v>
      </c>
      <c r="E19" s="1">
        <v>30</v>
      </c>
      <c r="F19" s="1">
        <v>30</v>
      </c>
      <c r="H19" s="4" t="s">
        <v>2</v>
      </c>
      <c r="I19" s="1">
        <f>MODE(A15:D24)</f>
        <v>34</v>
      </c>
    </row>
    <row r="20" spans="1:11" x14ac:dyDescent="0.3">
      <c r="A20" s="1">
        <v>25</v>
      </c>
      <c r="B20" s="1">
        <v>29</v>
      </c>
      <c r="C20" s="1">
        <v>17</v>
      </c>
      <c r="D20" s="1">
        <v>100</v>
      </c>
      <c r="E20" s="1">
        <v>100</v>
      </c>
      <c r="F20" s="1">
        <v>100</v>
      </c>
      <c r="H20" s="4" t="s">
        <v>3</v>
      </c>
      <c r="I20" s="1">
        <f>_xlfn.VAR.S(A15:F23)</f>
        <v>560.03633822501752</v>
      </c>
    </row>
    <row r="21" spans="1:11" ht="28.8" x14ac:dyDescent="0.3">
      <c r="A21" s="1">
        <v>24</v>
      </c>
      <c r="B21" s="1">
        <v>36</v>
      </c>
      <c r="C21" s="1">
        <v>90</v>
      </c>
      <c r="D21" s="1">
        <v>27</v>
      </c>
      <c r="E21" s="1">
        <v>27</v>
      </c>
      <c r="F21" s="1">
        <v>27</v>
      </c>
      <c r="H21" s="5" t="s">
        <v>4</v>
      </c>
      <c r="I21" s="1">
        <f>_xlfn.STDEV.S(A15:F23)</f>
        <v>23.665086905080607</v>
      </c>
    </row>
    <row r="22" spans="1:11" x14ac:dyDescent="0.3">
      <c r="A22" s="1">
        <v>23</v>
      </c>
      <c r="B22" s="1">
        <v>35</v>
      </c>
      <c r="C22" s="1">
        <v>34</v>
      </c>
      <c r="D22" s="1">
        <v>17</v>
      </c>
      <c r="E22" s="1">
        <v>17</v>
      </c>
      <c r="F22" s="1">
        <v>17</v>
      </c>
      <c r="H22" s="4" t="s">
        <v>5</v>
      </c>
      <c r="I22" s="1">
        <f>MAX(A15:F23)</f>
        <v>100</v>
      </c>
    </row>
    <row r="23" spans="1:11" x14ac:dyDescent="0.3">
      <c r="A23" s="1">
        <v>19</v>
      </c>
      <c r="B23" s="1">
        <v>28</v>
      </c>
      <c r="C23" s="1">
        <v>31</v>
      </c>
      <c r="D23" s="1">
        <v>30</v>
      </c>
      <c r="E23" s="1">
        <v>30</v>
      </c>
      <c r="F23" s="1">
        <v>30</v>
      </c>
      <c r="H23" s="4" t="s">
        <v>6</v>
      </c>
      <c r="I23" s="1">
        <f>MIN(A15:F23)</f>
        <v>12</v>
      </c>
    </row>
    <row r="24" spans="1:11" x14ac:dyDescent="0.3">
      <c r="H24" s="4" t="s">
        <v>7</v>
      </c>
      <c r="I24" s="1">
        <f>I22-I23</f>
        <v>88</v>
      </c>
    </row>
    <row r="25" spans="1:11" x14ac:dyDescent="0.3">
      <c r="H25" s="4" t="s">
        <v>8</v>
      </c>
      <c r="I25" s="1">
        <f>(I21/I17)*100</f>
        <v>65.668792028486777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08-03-25</vt:lpstr>
      <vt:lpstr>15-03-25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IvanL .</dc:creator>
  <cp:lastModifiedBy>IvanL .</cp:lastModifiedBy>
  <dcterms:created xsi:type="dcterms:W3CDTF">2025-03-15T18:00:45Z</dcterms:created>
  <dcterms:modified xsi:type="dcterms:W3CDTF">2025-03-23T19:33:35Z</dcterms:modified>
</cp:coreProperties>
</file>