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MPRIMIR\"/>
    </mc:Choice>
  </mc:AlternateContent>
  <xr:revisionPtr revIDLastSave="0" documentId="8_{356ABC35-B92E-49EF-8B8F-7E2CCE2C4CC7}" xr6:coauthVersionLast="47" xr6:coauthVersionMax="47" xr10:uidLastSave="{00000000-0000-0000-0000-000000000000}"/>
  <bookViews>
    <workbookView xWindow="-120" yWindow="-120" windowWidth="20730" windowHeight="11040" activeTab="3" xr2:uid="{D3D9F0C2-5F82-41E0-A715-86A75EC15C52}"/>
  </bookViews>
  <sheets>
    <sheet name="hotel miramar" sheetId="1" r:id="rId1"/>
    <sheet name="REPASO 2" sheetId="2" r:id="rId2"/>
    <sheet name="REPASO 3" sheetId="3" r:id="rId3"/>
    <sheet name="REPASO 4" sheetId="4" r:id="rId4"/>
    <sheet name="Hoja5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4" l="1"/>
  <c r="D9" i="4"/>
  <c r="E9" i="4"/>
  <c r="F9" i="4"/>
  <c r="G9" i="4"/>
  <c r="B9" i="4"/>
  <c r="C8" i="4"/>
  <c r="D8" i="4"/>
  <c r="E8" i="4"/>
  <c r="F8" i="4"/>
  <c r="G8" i="4"/>
  <c r="B8" i="4"/>
  <c r="C7" i="4"/>
  <c r="D7" i="4"/>
  <c r="E7" i="4"/>
  <c r="F7" i="4"/>
  <c r="G7" i="4"/>
  <c r="B7" i="4"/>
  <c r="G6" i="3"/>
  <c r="G7" i="3"/>
  <c r="G8" i="3"/>
  <c r="G9" i="3"/>
  <c r="G10" i="3"/>
  <c r="G11" i="3"/>
  <c r="G5" i="3"/>
  <c r="E5" i="2"/>
  <c r="E6" i="2"/>
  <c r="E7" i="2"/>
  <c r="E8" i="2"/>
  <c r="E9" i="2"/>
  <c r="E10" i="2"/>
  <c r="E11" i="2"/>
  <c r="E12" i="2"/>
  <c r="E13" i="2"/>
  <c r="E14" i="2"/>
  <c r="E15" i="2"/>
  <c r="E4" i="2"/>
  <c r="D5" i="2"/>
  <c r="D6" i="2"/>
  <c r="D7" i="2"/>
  <c r="D8" i="2"/>
  <c r="D9" i="2"/>
  <c r="D10" i="2"/>
  <c r="D11" i="2"/>
  <c r="D12" i="2"/>
  <c r="D13" i="2"/>
  <c r="D14" i="2"/>
  <c r="D15" i="2"/>
  <c r="D4" i="2"/>
  <c r="F4" i="1"/>
  <c r="F5" i="1"/>
  <c r="F6" i="1"/>
  <c r="F7" i="1"/>
  <c r="F8" i="1"/>
  <c r="F9" i="1"/>
  <c r="F10" i="1"/>
  <c r="F3" i="1"/>
  <c r="E4" i="1"/>
  <c r="E5" i="1"/>
  <c r="E6" i="1"/>
  <c r="E7" i="1"/>
  <c r="E8" i="1"/>
  <c r="E9" i="1"/>
  <c r="E10" i="1"/>
  <c r="E3" i="1"/>
  <c r="D4" i="1"/>
  <c r="D5" i="1"/>
  <c r="D6" i="1"/>
  <c r="D7" i="1"/>
  <c r="D8" i="1"/>
  <c r="D9" i="1"/>
  <c r="D10" i="1"/>
  <c r="D3" i="1"/>
  <c r="G14" i="3" l="1"/>
  <c r="G15" i="3"/>
  <c r="G16" i="3" s="1"/>
</calcChain>
</file>

<file path=xl/sharedStrings.xml><?xml version="1.0" encoding="utf-8"?>
<sst xmlns="http://schemas.openxmlformats.org/spreadsheetml/2006/main" count="84" uniqueCount="69">
  <si>
    <t>HOTEL MIRAMAR</t>
  </si>
  <si>
    <t>Cliente</t>
  </si>
  <si>
    <t xml:space="preserve">antonio perez </t>
  </si>
  <si>
    <t>juan fernadez</t>
  </si>
  <si>
    <t xml:space="preserve">amelia anton </t>
  </si>
  <si>
    <t>marisa peña</t>
  </si>
  <si>
    <t>violeta rodriguez</t>
  </si>
  <si>
    <t>carmen benavente</t>
  </si>
  <si>
    <t>mario puerta</t>
  </si>
  <si>
    <t>salvador yuste</t>
  </si>
  <si>
    <t>precios</t>
  </si>
  <si>
    <t xml:space="preserve">precio habitacion </t>
  </si>
  <si>
    <t>IVA</t>
  </si>
  <si>
    <t xml:space="preserve">fecha de llegada </t>
  </si>
  <si>
    <t xml:space="preserve">dias de estancia </t>
  </si>
  <si>
    <t>precio</t>
  </si>
  <si>
    <t>TOTAL</t>
  </si>
  <si>
    <t>MOVIMIENTOS AÑO 2001</t>
  </si>
  <si>
    <t>MES</t>
  </si>
  <si>
    <t>INGRESOS</t>
  </si>
  <si>
    <t>GASTOS</t>
  </si>
  <si>
    <t xml:space="preserve">BENEFICIOS </t>
  </si>
  <si>
    <t>PORCENTAJE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</si>
  <si>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</si>
  <si>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</si>
  <si>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</si>
  <si>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</si>
  <si>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</si>
  <si>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</si>
  <si>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</si>
  <si>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</si>
  <si>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</si>
  <si>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</si>
  <si>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</si>
  <si>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</si>
  <si>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PAPELERIA JUAM GANDIA</t>
  </si>
  <si>
    <t>COD</t>
  </si>
  <si>
    <t>NOMBRE</t>
  </si>
  <si>
    <t xml:space="preserve">PRECIO UNITARIO </t>
  </si>
  <si>
    <t>PREVEEDOR</t>
  </si>
  <si>
    <t>CANTIDAD</t>
  </si>
  <si>
    <t>PRECIO</t>
  </si>
  <si>
    <t>LIBRETA -50</t>
  </si>
  <si>
    <t>AGENDA 2002</t>
  </si>
  <si>
    <t>PORTAFOLIOS</t>
  </si>
  <si>
    <t>AGENDA 2003</t>
  </si>
  <si>
    <t>LIBRETA-100</t>
  </si>
  <si>
    <t>LAPIZ-08</t>
  </si>
  <si>
    <t>LAPIZ-09</t>
  </si>
  <si>
    <t>AGISA</t>
  </si>
  <si>
    <t>CETESA</t>
  </si>
  <si>
    <t>PAPELSA</t>
  </si>
  <si>
    <t>IVA (16%)</t>
  </si>
  <si>
    <t>PRE. FINAL</t>
  </si>
  <si>
    <t>Columna1</t>
  </si>
  <si>
    <t>Columna2</t>
  </si>
  <si>
    <t>Columna3</t>
  </si>
  <si>
    <t>Columna4</t>
  </si>
  <si>
    <t>Columna5</t>
  </si>
  <si>
    <t>Columna6</t>
  </si>
  <si>
    <t>Columna7</t>
  </si>
  <si>
    <t>DATOS DEL PRIMER TRIMESTRE DEL 2002</t>
  </si>
  <si>
    <t>VOLUMEN DE VENTAS</t>
  </si>
  <si>
    <t xml:space="preserve">INGRESOS DE VENTAS </t>
  </si>
  <si>
    <t>COSTES FIJOS</t>
  </si>
  <si>
    <t>COSTES VARIABLES</t>
  </si>
  <si>
    <t>COSTES</t>
  </si>
  <si>
    <t>BENEFICIOS</t>
  </si>
  <si>
    <t>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</si>
</sst>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.00"/>
    <numFmt numFmtId="165" formatCode="_-* #,##0.00\ [$€-C0A]_-;\-* #,##0.00\ [$€-C0A]_-;_-* &quot;-&quot;??\ [$€-C0A]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14" fontId="0" fillId="0" borderId="0" xfId="0" applyNumberFormat="1"/>
    <xf numFmtId="44" fontId="0" fillId="0" borderId="0" xfId="1" applyFont="1"/>
    <xf numFmtId="164" fontId="0" fillId="0" borderId="0" xfId="1" applyNumberFormat="1" applyFont="1"/>
    <xf numFmtId="9" fontId="0" fillId="0" borderId="0" xfId="0" applyNumberFormat="1"/>
    <xf numFmtId="164" fontId="0" fillId="0" borderId="0" xfId="0" applyNumberFormat="1"/>
    <xf numFmtId="0" fontId="0" fillId="0" borderId="0" xfId="0" applyNumberFormat="1"/>
    <xf numFmtId="165" fontId="0" fillId="0" borderId="0" xfId="0" applyNumberFormat="1"/>
    <xf numFmtId="44" fontId="0" fillId="0" borderId="0" xfId="0" applyNumberFormat="1"/>
  </cellXfs>
  <cellStyles count="2">
    <cellStyle name="Moneda" xfId="1" builtinId="4"/>
    <cellStyle name="Normal" xfId="0" builtinId="0"/>
  </cellStyles>
  <dxfs count="5">
    <dxf>
      <numFmt numFmtId="34" formatCode="_-&quot;$&quot;* #,##0.00_-;\-&quot;$&quot;* #,##0.00_-;_-&quot;$&quot;* &quot;-&quot;??_-;_-@_-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hotel miramar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33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'hotel miramar'!$A$3:$A$10</c:f>
              <c:strCache>
                <c:ptCount val="8"/>
                <c:pt idx="0">
                  <c:v>antonio perez </c:v>
                </c:pt>
                <c:pt idx="1">
                  <c:v>juan fernadez</c:v>
                </c:pt>
                <c:pt idx="2">
                  <c:v>amelia anton </c:v>
                </c:pt>
                <c:pt idx="3">
                  <c:v>marisa peña</c:v>
                </c:pt>
                <c:pt idx="4">
                  <c:v>violeta rodriguez</c:v>
                </c:pt>
                <c:pt idx="5">
                  <c:v>carmen benavente</c:v>
                </c:pt>
                <c:pt idx="6">
                  <c:v>mario puerta</c:v>
                </c:pt>
                <c:pt idx="7">
                  <c:v>salvador yuste</c:v>
                </c:pt>
              </c:strCache>
            </c:strRef>
          </c:cat>
          <c:val>
            <c:numRef>
              <c:f>'hotel miramar'!$C$3:$C$10</c:f>
              <c:numCache>
                <c:formatCode>General</c:formatCode>
                <c:ptCount val="8"/>
                <c:pt idx="0">
                  <c:v>2</c:v>
                </c:pt>
                <c:pt idx="1">
                  <c:v>5</c:v>
                </c:pt>
                <c:pt idx="2">
                  <c:v>4</c:v>
                </c:pt>
                <c:pt idx="3">
                  <c:v>7</c:v>
                </c:pt>
                <c:pt idx="4">
                  <c:v>14</c:v>
                </c:pt>
                <c:pt idx="5">
                  <c:v>10</c:v>
                </c:pt>
                <c:pt idx="6">
                  <c:v>3</c:v>
                </c:pt>
                <c:pt idx="7">
                  <c:v>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D1C-4243-96B3-C7BA16E6742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'hotel miramar'!$A$3:$A$10</c:f>
              <c:strCache>
                <c:ptCount val="8"/>
                <c:pt idx="0">
                  <c:v>antonio perez </c:v>
                </c:pt>
                <c:pt idx="1">
                  <c:v>juan fernadez</c:v>
                </c:pt>
                <c:pt idx="2">
                  <c:v>amelia anton </c:v>
                </c:pt>
                <c:pt idx="3">
                  <c:v>marisa peña</c:v>
                </c:pt>
                <c:pt idx="4">
                  <c:v>violeta rodriguez</c:v>
                </c:pt>
                <c:pt idx="5">
                  <c:v>carmen benavente</c:v>
                </c:pt>
                <c:pt idx="6">
                  <c:v>mario puerta</c:v>
                </c:pt>
                <c:pt idx="7">
                  <c:v>salvador yuste</c:v>
                </c:pt>
              </c:strCache>
            </c:strRef>
          </c:cat>
          <c:val>
            <c:numRef>
              <c:f>'hotel miramar'!$D$3:$D$10</c:f>
              <c:numCache>
                <c:formatCode>"$"#,##0.00</c:formatCode>
                <c:ptCount val="8"/>
                <c:pt idx="0">
                  <c:v>106.98</c:v>
                </c:pt>
                <c:pt idx="1">
                  <c:v>267.45</c:v>
                </c:pt>
                <c:pt idx="2">
                  <c:v>213.96</c:v>
                </c:pt>
                <c:pt idx="3">
                  <c:v>374.43</c:v>
                </c:pt>
                <c:pt idx="4">
                  <c:v>748.86</c:v>
                </c:pt>
                <c:pt idx="5">
                  <c:v>534.9</c:v>
                </c:pt>
                <c:pt idx="6">
                  <c:v>160.47</c:v>
                </c:pt>
                <c:pt idx="7">
                  <c:v>267.45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D1C-4243-96B3-C7BA16E6742C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'hotel miramar'!$A$3:$A$10</c:f>
              <c:strCache>
                <c:ptCount val="8"/>
                <c:pt idx="0">
                  <c:v>antonio perez </c:v>
                </c:pt>
                <c:pt idx="1">
                  <c:v>juan fernadez</c:v>
                </c:pt>
                <c:pt idx="2">
                  <c:v>amelia anton </c:v>
                </c:pt>
                <c:pt idx="3">
                  <c:v>marisa peña</c:v>
                </c:pt>
                <c:pt idx="4">
                  <c:v>violeta rodriguez</c:v>
                </c:pt>
                <c:pt idx="5">
                  <c:v>carmen benavente</c:v>
                </c:pt>
                <c:pt idx="6">
                  <c:v>mario puerta</c:v>
                </c:pt>
                <c:pt idx="7">
                  <c:v>salvador yuste</c:v>
                </c:pt>
              </c:strCache>
            </c:strRef>
          </c:cat>
          <c:val>
            <c:numRef>
              <c:f>'hotel miramar'!$E$3:$E$10</c:f>
              <c:numCache>
                <c:formatCode>"$"#,##0.00</c:formatCode>
                <c:ptCount val="8"/>
                <c:pt idx="0">
                  <c:v>17.116800000000001</c:v>
                </c:pt>
                <c:pt idx="1">
                  <c:v>42.792000000000002</c:v>
                </c:pt>
                <c:pt idx="2">
                  <c:v>34.233600000000003</c:v>
                </c:pt>
                <c:pt idx="3">
                  <c:v>59.908799999999999</c:v>
                </c:pt>
                <c:pt idx="4">
                  <c:v>119.8176</c:v>
                </c:pt>
                <c:pt idx="5">
                  <c:v>85.584000000000003</c:v>
                </c:pt>
                <c:pt idx="6">
                  <c:v>25.6752</c:v>
                </c:pt>
                <c:pt idx="7">
                  <c:v>42.792000000000002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6D1C-4243-96B3-C7BA16E6742C}"/>
            </c:ext>
          </c:extLst>
        </c:ser>
        <c:ser>
          <c:idx val="3"/>
          <c:order val="3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'hotel miramar'!$A$3:$A$10</c:f>
              <c:strCache>
                <c:ptCount val="8"/>
                <c:pt idx="0">
                  <c:v>antonio perez </c:v>
                </c:pt>
                <c:pt idx="1">
                  <c:v>juan fernadez</c:v>
                </c:pt>
                <c:pt idx="2">
                  <c:v>amelia anton </c:v>
                </c:pt>
                <c:pt idx="3">
                  <c:v>marisa peña</c:v>
                </c:pt>
                <c:pt idx="4">
                  <c:v>violeta rodriguez</c:v>
                </c:pt>
                <c:pt idx="5">
                  <c:v>carmen benavente</c:v>
                </c:pt>
                <c:pt idx="6">
                  <c:v>mario puerta</c:v>
                </c:pt>
                <c:pt idx="7">
                  <c:v>salvador yuste</c:v>
                </c:pt>
              </c:strCache>
            </c:strRef>
          </c:cat>
          <c:val>
            <c:numRef>
              <c:f>'hotel miramar'!$F$3:$F$10</c:f>
              <c:numCache>
                <c:formatCode>"$"#,##0.00</c:formatCode>
                <c:ptCount val="8"/>
                <c:pt idx="0">
                  <c:v>124.0968</c:v>
                </c:pt>
                <c:pt idx="1">
                  <c:v>284.5668</c:v>
                </c:pt>
                <c:pt idx="2">
                  <c:v>231.07680000000002</c:v>
                </c:pt>
                <c:pt idx="3">
                  <c:v>391.54680000000002</c:v>
                </c:pt>
                <c:pt idx="4">
                  <c:v>765.97680000000003</c:v>
                </c:pt>
                <c:pt idx="5">
                  <c:v>552.01679999999999</c:v>
                </c:pt>
                <c:pt idx="6">
                  <c:v>177.58680000000001</c:v>
                </c:pt>
                <c:pt idx="7">
                  <c:v>284.5668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6D1C-4243-96B3-C7BA16E6742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MOVIMIENTO</a:t>
            </a:r>
            <a:r>
              <a:rPr lang="es-MX" baseline="0"/>
              <a:t> AÑO 2001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'REPASO 2'!$B$3</c:f>
              <c:strCache>
                <c:ptCount val="1"/>
                <c:pt idx="0">
                  <c:v>INGRESOS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'REPASO 2'!$A$4:$A$15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'REPASO 2'!$B$4:$B$15</c:f>
              <c:numCache>
                <c:formatCode>"$"#,##0.00</c:formatCode>
                <c:ptCount val="12"/>
                <c:pt idx="0">
                  <c:v>234.54</c:v>
                </c:pt>
                <c:pt idx="1">
                  <c:v>345.67</c:v>
                </c:pt>
                <c:pt idx="2">
                  <c:v>2236.65</c:v>
                </c:pt>
                <c:pt idx="3">
                  <c:v>234.67</c:v>
                </c:pt>
                <c:pt idx="4">
                  <c:v>5678.32</c:v>
                </c:pt>
                <c:pt idx="5">
                  <c:v>1567.34</c:v>
                </c:pt>
                <c:pt idx="6">
                  <c:v>345.67</c:v>
                </c:pt>
                <c:pt idx="7">
                  <c:v>456.78</c:v>
                </c:pt>
                <c:pt idx="8">
                  <c:v>2234.4499999999998</c:v>
                </c:pt>
                <c:pt idx="9">
                  <c:v>456.78</c:v>
                </c:pt>
                <c:pt idx="10">
                  <c:v>5678.34</c:v>
                </c:pt>
                <c:pt idx="11">
                  <c:v>5678.34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3C-414D-977A-72FF330952C6}"/>
            </c:ext>
          </c:extLst>
        </c:ser>
        <c:ser>
          <c:idx val="1"/>
          <c:order val="1"/>
          <c:tx>
            <c:strRef>
              <c:f>'REPASO 2'!$C$3</c:f>
              <c:strCache>
                <c:ptCount val="1"/>
                <c:pt idx="0">
                  <c:v>GASTOS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'REPASO 2'!$A$4:$A$15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'REPASO 2'!$C$4:$C$15</c:f>
              <c:numCache>
                <c:formatCode>"$"#,##0.00</c:formatCode>
                <c:ptCount val="12"/>
                <c:pt idx="0">
                  <c:v>52.25</c:v>
                </c:pt>
                <c:pt idx="1">
                  <c:v>68.25</c:v>
                </c:pt>
                <c:pt idx="2">
                  <c:v>356.21</c:v>
                </c:pt>
                <c:pt idx="3">
                  <c:v>258.54000000000002</c:v>
                </c:pt>
                <c:pt idx="4">
                  <c:v>147.68</c:v>
                </c:pt>
                <c:pt idx="5">
                  <c:v>368.25</c:v>
                </c:pt>
                <c:pt idx="6">
                  <c:v>98.78</c:v>
                </c:pt>
                <c:pt idx="7">
                  <c:v>325.98</c:v>
                </c:pt>
                <c:pt idx="8">
                  <c:v>325.74</c:v>
                </c:pt>
                <c:pt idx="9">
                  <c:v>214.25</c:v>
                </c:pt>
                <c:pt idx="10">
                  <c:v>3987.25</c:v>
                </c:pt>
                <c:pt idx="11">
                  <c:v>4698.25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3C-414D-977A-72FF33095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263199"/>
        <c:axId val="28263615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'REPASO 2'!$D$3</c15:sqref>
                        </c15:formulaRef>
                      </c:ext>
                    </c:extLst>
                    <c:strCache>
                      <c:ptCount val="1"/>
                      <c:pt idx="0">
                        <c:v>BENEFICIOS 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'REPASO 2'!$A$4:$A$15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'REPASO 2'!$D$4:$D$15</c15:sqref>
                        </c15:formulaRef>
                      </c:ext>
                    </c:extLst>
                    <c:numCache>
                      <c:formatCode>"$"#,##0.00</c:formatCode>
                      <c:ptCount val="12"/>
                      <c:pt idx="0">
                        <c:v>182.29</c:v>
                      </c:pt>
                      <c:pt idx="1">
                        <c:v>293.42</c:v>
                      </c:pt>
                      <c:pt idx="2">
                        <c:v>2184.4</c:v>
                      </c:pt>
                      <c:pt idx="3">
                        <c:v>182.42</c:v>
                      </c:pt>
                      <c:pt idx="4">
                        <c:v>5626.07</c:v>
                      </c:pt>
                      <c:pt idx="5">
                        <c:v>1515.09</c:v>
                      </c:pt>
                      <c:pt idx="6">
                        <c:v>293.42</c:v>
                      </c:pt>
                      <c:pt idx="7">
                        <c:v>404.53</c:v>
                      </c:pt>
                      <c:pt idx="8">
                        <c:v>2182.1999999999998</c:v>
                      </c:pt>
                      <c:pt idx="9">
                        <c:v>404.53</c:v>
                      </c:pt>
                      <c:pt idx="10">
                        <c:v>5626.09</c:v>
                      </c:pt>
                      <c:pt idx="11">
                        <c:v>5626.09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2F3C-414D-977A-72FF330952C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'REPASO 2'!$E$3</c15:sqref>
                        </c15:formulaRef>
                      </c:ext>
                    </c:extLst>
                    <c:strCache>
                      <c:ptCount val="1"/>
                      <c:pt idx="0">
                        <c:v>PORCENTAJE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'REPASO 2'!$A$4:$A$15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'REPASO 2'!$E$4:$E$15</c15:sqref>
                        </c15:formulaRef>
                      </c:ext>
                    </c:extLst>
                    <c:numCache>
                      <c:formatCode>"$"#,##0.00</c:formatCode>
                      <c:ptCount val="12"/>
                      <c:pt idx="0">
                        <c:v>25.520600000000002</c:v>
                      </c:pt>
                      <c:pt idx="1">
                        <c:v>41.078800000000008</c:v>
                      </c:pt>
                      <c:pt idx="2">
                        <c:v>305.81600000000003</c:v>
                      </c:pt>
                      <c:pt idx="3">
                        <c:v>25.538800000000002</c:v>
                      </c:pt>
                      <c:pt idx="4">
                        <c:v>787.64980000000003</c:v>
                      </c:pt>
                      <c:pt idx="5">
                        <c:v>212.11260000000001</c:v>
                      </c:pt>
                      <c:pt idx="6">
                        <c:v>41.078800000000008</c:v>
                      </c:pt>
                      <c:pt idx="7">
                        <c:v>56.6342</c:v>
                      </c:pt>
                      <c:pt idx="8">
                        <c:v>305.50799999999998</c:v>
                      </c:pt>
                      <c:pt idx="9">
                        <c:v>56.6342</c:v>
                      </c:pt>
                      <c:pt idx="10">
                        <c:v>787.65260000000012</c:v>
                      </c:pt>
                      <c:pt idx="11">
                        <c:v>787.65260000000012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F3C-414D-977A-72FF330952C6}"/>
                  </c:ext>
                </c:extLst>
              </c15:ser>
            </c15:filteredBarSeries>
          </c:ext>
        </c:extLst>
      </c:barChart>
      <c:catAx>
        <c:axId val="28263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263615"/>
        <c:crosses val="autoZero"/>
        <c:auto val="1"/>
        <c:lblAlgn val="ctr"/>
        <c:lblOffset val="100"/>
        <c:noMultiLvlLbl val="0"/>
      </c:catAx>
      <c:valAx>
        <c:axId val="28263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263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PAPELERIA</a:t>
            </a:r>
            <a:r>
              <a:rPr lang="en-US" baseline="0"/>
              <a:t> JUAN GANDÍA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'REPASO 3'!$F$4</c:f>
              <c:strCache>
                <c:ptCount val="1"/>
                <c:pt idx="0">
                  <c:v>CANTIDAD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('REPASO 3'!$C$5:$C$11,'REPASO 3'!$G$5:$G$11)</c:f>
              <c:strCache>
                <c:ptCount val="14"/>
                <c:pt idx="0">
                  <c:v>LIBRETA -50</c:v>
                </c:pt>
                <c:pt idx="1">
                  <c:v>AGENDA 2002</c:v>
                </c:pt>
                <c:pt idx="2">
                  <c:v>PORTAFOLIOS</c:v>
                </c:pt>
                <c:pt idx="3">
                  <c:v>AGENDA 2003</c:v>
                </c:pt>
                <c:pt idx="4">
                  <c:v>LIBRETA-100</c:v>
                </c:pt>
                <c:pt idx="5">
                  <c:v>LAPIZ-08</c:v>
                </c:pt>
                <c:pt idx="6">
                  <c:v>LAPIZ-09</c:v>
                </c:pt>
                <c:pt idx="7">
                  <c:v> $1,230.00 </c:v>
                </c:pt>
                <c:pt idx="8">
                  <c:v> $2,017.50 </c:v>
                </c:pt>
                <c:pt idx="9">
                  <c:v> $3,060.00 </c:v>
                </c:pt>
                <c:pt idx="10">
                  <c:v> $2,250.00 </c:v>
                </c:pt>
                <c:pt idx="11">
                  <c:v> $426.00 </c:v>
                </c:pt>
                <c:pt idx="12">
                  <c:v> $75.00 </c:v>
                </c:pt>
                <c:pt idx="13">
                  <c:v> $75.00 </c:v>
                </c:pt>
              </c:strCache>
            </c:strRef>
          </c:cat>
          <c:val>
            <c:numRef>
              <c:f>'REPASO 3'!$F$5:$F$11</c:f>
              <c:numCache>
                <c:formatCode>General</c:formatCode>
                <c:ptCount val="7"/>
                <c:pt idx="0">
                  <c:v>150</c:v>
                </c:pt>
                <c:pt idx="1">
                  <c:v>50</c:v>
                </c:pt>
                <c:pt idx="2">
                  <c:v>75</c:v>
                </c:pt>
                <c:pt idx="3">
                  <c:v>75</c:v>
                </c:pt>
                <c:pt idx="4">
                  <c:v>90</c:v>
                </c:pt>
                <c:pt idx="5">
                  <c:v>120</c:v>
                </c:pt>
                <c:pt idx="6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DE-4A2E-AFAF-5150FD39420C}"/>
            </c:ext>
          </c:extLst>
        </c:ser>
        <c:ser>
          <c:idx val="1"/>
          <c:order val="1"/>
          <c:tx>
            <c:strRef>
              <c:f>'REPASO 3'!$G$4</c:f>
              <c:strCache>
                <c:ptCount val="1"/>
                <c:pt idx="0">
                  <c:v>PRECIO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('REPASO 3'!$C$5:$C$11,'REPASO 3'!$G$5:$G$11)</c:f>
              <c:strCache>
                <c:ptCount val="14"/>
                <c:pt idx="0">
                  <c:v>LIBRETA -50</c:v>
                </c:pt>
                <c:pt idx="1">
                  <c:v>AGENDA 2002</c:v>
                </c:pt>
                <c:pt idx="2">
                  <c:v>PORTAFOLIOS</c:v>
                </c:pt>
                <c:pt idx="3">
                  <c:v>AGENDA 2003</c:v>
                </c:pt>
                <c:pt idx="4">
                  <c:v>LIBRETA-100</c:v>
                </c:pt>
                <c:pt idx="5">
                  <c:v>LAPIZ-08</c:v>
                </c:pt>
                <c:pt idx="6">
                  <c:v>LAPIZ-09</c:v>
                </c:pt>
                <c:pt idx="7">
                  <c:v> $1,230.00 </c:v>
                </c:pt>
                <c:pt idx="8">
                  <c:v> $2,017.50 </c:v>
                </c:pt>
                <c:pt idx="9">
                  <c:v> $3,060.00 </c:v>
                </c:pt>
                <c:pt idx="10">
                  <c:v> $2,250.00 </c:v>
                </c:pt>
                <c:pt idx="11">
                  <c:v> $426.00 </c:v>
                </c:pt>
                <c:pt idx="12">
                  <c:v> $75.00 </c:v>
                </c:pt>
                <c:pt idx="13">
                  <c:v> $75.00 </c:v>
                </c:pt>
              </c:strCache>
            </c:strRef>
          </c:cat>
          <c:val>
            <c:numRef>
              <c:f>'REPASO 3'!$G$5:$G$11</c:f>
              <c:numCache>
                <c:formatCode>_("$"* #,##0.00_);_("$"* \(#,##0.00\);_("$"* "-"??_);_(@_)</c:formatCode>
                <c:ptCount val="7"/>
                <c:pt idx="0">
                  <c:v>1230</c:v>
                </c:pt>
                <c:pt idx="1">
                  <c:v>2017.5</c:v>
                </c:pt>
                <c:pt idx="2">
                  <c:v>3060</c:v>
                </c:pt>
                <c:pt idx="3">
                  <c:v>2250</c:v>
                </c:pt>
                <c:pt idx="4">
                  <c:v>426</c:v>
                </c:pt>
                <c:pt idx="5">
                  <c:v>75</c:v>
                </c:pt>
                <c:pt idx="6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DE-4A2E-AFAF-5150FD39420C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'REPASO 4'!$B$3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'REPASO 4'!$A$4:$A$9</c15:sqref>
                  </c15:fullRef>
                </c:ext>
              </c:extLst>
              <c:f>'REPASO 4'!$A$8:$A$9</c:f>
              <c:strCache>
                <c:ptCount val="2"/>
                <c:pt idx="0">
                  <c:v>COSTES</c:v>
                </c:pt>
                <c:pt idx="1">
                  <c:v>BENEFICIOS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'REPASO 4'!$B$4:$B$9</c15:sqref>
                  </c15:fullRef>
                </c:ext>
              </c:extLst>
              <c:f>'REPASO 4'!$B$8:$B$9</c:f>
              <c:numCache>
                <c:formatCode>General</c:formatCode>
                <c:ptCount val="2"/>
                <c:pt idx="0" formatCode="&quot;$&quot;#,##0.00">
                  <c:v>155.44999999999999</c:v>
                </c:pt>
                <c:pt idx="1" formatCode="&quot;$&quot;#,##0.00">
                  <c:v>58.800000000000011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8C-4514-8D6A-A9132138C051}"/>
            </c:ext>
          </c:extLst>
        </c:ser>
        <c:ser>
          <c:idx val="1"/>
          <c:order val="1"/>
          <c:tx>
            <c:strRef>
              <c:f>'REPASO 4'!$C$3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'REPASO 4'!$A$4:$A$9</c15:sqref>
                  </c15:fullRef>
                </c:ext>
              </c:extLst>
              <c:f>'REPASO 4'!$A$8:$A$9</c:f>
              <c:strCache>
                <c:ptCount val="2"/>
                <c:pt idx="0">
                  <c:v>COSTES</c:v>
                </c:pt>
                <c:pt idx="1">
                  <c:v>BENEFICIOS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'REPASO 4'!$C$4:$C$9</c15:sqref>
                  </c15:fullRef>
                </c:ext>
              </c:extLst>
              <c:f>'REPASO 4'!$C$8:$C$9</c:f>
              <c:numCache>
                <c:formatCode>"$"#,##0.00</c:formatCode>
                <c:ptCount val="2"/>
                <c:pt idx="0">
                  <c:v>207.04999999999998</c:v>
                </c:pt>
                <c:pt idx="1">
                  <c:v>498.76000000000005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8C-4514-8D6A-A9132138C051}"/>
            </c:ext>
          </c:extLst>
        </c:ser>
        <c:ser>
          <c:idx val="2"/>
          <c:order val="2"/>
          <c:tx>
            <c:strRef>
              <c:f>'REPASO 4'!$D$3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'REPASO 4'!$A$4:$A$9</c15:sqref>
                  </c15:fullRef>
                </c:ext>
              </c:extLst>
              <c:f>'REPASO 4'!$A$8:$A$9</c:f>
              <c:strCache>
                <c:ptCount val="2"/>
                <c:pt idx="0">
                  <c:v>COSTES</c:v>
                </c:pt>
                <c:pt idx="1">
                  <c:v>BENEFICIOS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'REPASO 4'!$D$4:$D$9</c15:sqref>
                  </c15:fullRef>
                </c:ext>
              </c:extLst>
              <c:f>'REPASO 4'!$D$8:$D$9</c:f>
              <c:numCache>
                <c:formatCode>"$"#,##0.00</c:formatCode>
                <c:ptCount val="2"/>
                <c:pt idx="0">
                  <c:v>336.05</c:v>
                </c:pt>
                <c:pt idx="1">
                  <c:v>302.8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8C-4514-8D6A-A9132138C051}"/>
            </c:ext>
          </c:extLst>
        </c:ser>
        <c:ser>
          <c:idx val="3"/>
          <c:order val="3"/>
          <c:tx>
            <c:strRef>
              <c:f>'REPASO 4'!$E$3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'REPASO 4'!$A$4:$A$9</c15:sqref>
                  </c15:fullRef>
                </c:ext>
              </c:extLst>
              <c:f>'REPASO 4'!$A$8:$A$9</c:f>
              <c:strCache>
                <c:ptCount val="2"/>
                <c:pt idx="0">
                  <c:v>COSTES</c:v>
                </c:pt>
                <c:pt idx="1">
                  <c:v>BENEFICIOS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'REPASO 4'!$E$4:$E$9</c15:sqref>
                  </c15:fullRef>
                </c:ext>
              </c:extLst>
              <c:f>'REPASO 4'!$E$8:$E$9</c:f>
              <c:numCache>
                <c:formatCode>"$"#,##0.00</c:formatCode>
                <c:ptCount val="2"/>
                <c:pt idx="0">
                  <c:v>159.65</c:v>
                </c:pt>
                <c:pt idx="1">
                  <c:v>170.09000000000003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8C-4514-8D6A-A9132138C051}"/>
            </c:ext>
          </c:extLst>
        </c:ser>
        <c:ser>
          <c:idx val="4"/>
          <c:order val="4"/>
          <c:tx>
            <c:strRef>
              <c:f>'REPASO 4'!$F$3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'REPASO 4'!$A$4:$A$9</c15:sqref>
                  </c15:fullRef>
                </c:ext>
              </c:extLst>
              <c:f>'REPASO 4'!$A$8:$A$9</c:f>
              <c:strCache>
                <c:ptCount val="2"/>
                <c:pt idx="0">
                  <c:v>COSTES</c:v>
                </c:pt>
                <c:pt idx="1">
                  <c:v>BENEFICIOS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'REPASO 4'!$F$4:$F$9</c15:sqref>
                  </c15:fullRef>
                </c:ext>
              </c:extLst>
              <c:f>'REPASO 4'!$F$8:$F$9</c:f>
              <c:numCache>
                <c:formatCode>"$"#,##0.00</c:formatCode>
                <c:ptCount val="2"/>
                <c:pt idx="0">
                  <c:v>457.84999999999997</c:v>
                </c:pt>
                <c:pt idx="1">
                  <c:v>428.76000000000005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8C-4514-8D6A-A9132138C051}"/>
            </c:ext>
          </c:extLst>
        </c:ser>
        <c:ser>
          <c:idx val="5"/>
          <c:order val="5"/>
          <c:tx>
            <c:strRef>
              <c:f>'REPASO 4'!$G$3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'REPASO 4'!$A$4:$A$9</c15:sqref>
                  </c15:fullRef>
                </c:ext>
              </c:extLst>
              <c:f>'REPASO 4'!$A$8:$A$9</c:f>
              <c:strCache>
                <c:ptCount val="2"/>
                <c:pt idx="0">
                  <c:v>COSTES</c:v>
                </c:pt>
                <c:pt idx="1">
                  <c:v>BENEFICIOS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'REPASO 4'!$G$4:$G$9</c15:sqref>
                  </c15:fullRef>
                </c:ext>
              </c:extLst>
              <c:f>'REPASO 4'!$G$8:$G$9</c:f>
              <c:numCache>
                <c:formatCode>"$"#,##0.00</c:formatCode>
                <c:ptCount val="2"/>
                <c:pt idx="0">
                  <c:v>281.45</c:v>
                </c:pt>
                <c:pt idx="1">
                  <c:v>718.79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8C-4514-8D6A-A9132138C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7235391"/>
        <c:axId val="257235807"/>
        <c:axId val="0"/>
      </c:bar3DChart>
      <c:catAx>
        <c:axId val="257235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7235807"/>
        <c:crosses val="autoZero"/>
        <c:auto val="1"/>
        <c:lblAlgn val="ctr"/>
        <c:lblOffset val="100"/>
        <c:noMultiLvlLbl val="0"/>
      </c:catAx>
      <c:valAx>
        <c:axId val="257235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7235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0</xdr:row>
      <xdr:rowOff>185737</xdr:rowOff>
    </xdr:from>
    <xdr:to>
      <xdr:col>12</xdr:col>
      <xdr:colOff>314325</xdr:colOff>
      <xdr:row>15</xdr:row>
      <xdr:rowOff>71437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32445AC-E68D-4F1A-8900-6A507A89DD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2</xdr:row>
      <xdr:rowOff>157162</xdr:rowOff>
    </xdr:from>
    <xdr:to>
      <xdr:col>11</xdr:col>
      <xdr:colOff>419100</xdr:colOff>
      <xdr:row>17</xdr:row>
      <xdr:rowOff>42862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3D8FDB3-594D-4861-A931-5772D2DD1A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3</xdr:row>
      <xdr:rowOff>23812</xdr:rowOff>
    </xdr:from>
    <xdr:to>
      <xdr:col>13</xdr:col>
      <xdr:colOff>342900</xdr:colOff>
      <xdr:row>17</xdr:row>
      <xdr:rowOff>100012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CC3B4E9-3212-4248-967B-79B11E53BF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1</xdr:row>
      <xdr:rowOff>185737</xdr:rowOff>
    </xdr:from>
    <xdr:to>
      <xdr:col>13</xdr:col>
      <xdr:colOff>361950</xdr:colOff>
      <xdr:row>16</xdr:row>
      <xdr:rowOff>71437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7C0B854-9462-4456-829B-127BFEDBF7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747A67A-D328-42C6-9018-68DADF9604EC}" name="Tabla1" displayName="Tabla1" ref="A3:E17" totalsRowShown="0">
  <autoFilter ref="A3:E17" xr:uid="{E747A67A-D328-42C6-9018-68DADF9604EC}"/>
  <tableColumns count="5">
    <tableColumn id="1" xr3:uid="{948261DB-0C68-4930-A8BF-C6422BBF4423}" name="MES"/>
    <tableColumn id="2" xr3:uid="{12748756-EAFC-4A93-829A-A1F0B569AC63}" name="INGRESOS" dataDxfId="4"/>
    <tableColumn id="3" xr3:uid="{1A2FA647-6C01-4C6F-B27D-E342AE2D1967}" name="GASTOS" dataDxfId="3"/>
    <tableColumn id="4" xr3:uid="{EC529C75-FFFB-49A5-BC76-A7DE2210EFFB}" name="BENEFICIOS " dataDxfId="2"/>
    <tableColumn id="5" xr3:uid="{CB3858EE-FDE6-448C-AF18-0166144EEAB5}" name="PORCENTAJE" dataDxfId="1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4BAF8E8-37DB-4878-8076-0D5670E5200F}" name="Tabla4" displayName="Tabla4" ref="A3:G16" totalsRowShown="0">
  <autoFilter ref="A3:G16" xr:uid="{84BAF8E8-37DB-4878-8076-0D5670E5200F}"/>
  <tableColumns count="7">
    <tableColumn id="1" xr3:uid="{B6F45A83-F681-44D2-859A-A6A1D8A79D85}" name="Columna1"/>
    <tableColumn id="2" xr3:uid="{01BDC6BB-8DE6-44ED-BEDE-C7DB1C2D09CB}" name="Columna2"/>
    <tableColumn id="3" xr3:uid="{D2A7025A-47AF-4AEE-B5E9-AA8FBDE47D7F}" name="Columna3"/>
    <tableColumn id="4" xr3:uid="{11972967-4523-4202-8E7D-6D5290A4ED4E}" name="Columna4"/>
    <tableColumn id="5" xr3:uid="{E716D19A-F818-41B8-8A30-E8057A2B24ED}" name="Columna5"/>
    <tableColumn id="6" xr3:uid="{AF307676-64DE-4813-99D8-20100C123D00}" name="Columna6"/>
    <tableColumn id="7" xr3:uid="{C27F2038-8541-49A0-B13D-3E2E655B8607}" name="Columna7" dataDxfId="0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2056A95-AE56-463A-AB65-28BF8683F385}" name="Tabla5" displayName="Tabla5" ref="A3:G12" totalsRowShown="0">
  <autoFilter ref="A3:G12" xr:uid="{82056A95-AE56-463A-AB65-28BF8683F385}"/>
  <tableColumns count="7">
    <tableColumn id="1" xr3:uid="{F00357A6-3558-4A09-B887-874BB2DC2E06}" name="Columna1"/>
    <tableColumn id="2" xr3:uid="{3D6101C1-0B93-4086-972D-FB7535D4B7CA}" name="ENERO"/>
    <tableColumn id="3" xr3:uid="{AA2DE5C9-AF91-4D4B-B46D-3AE1A980EFD0}" name="FEBRERO"/>
    <tableColumn id="4" xr3:uid="{38E8D7A6-5B5C-4820-89E9-11515A72AFA4}" name="MARZO"/>
    <tableColumn id="5" xr3:uid="{4A4B2326-EB17-4C6F-991F-DBE436FCB525}" name="ABRIL"/>
    <tableColumn id="6" xr3:uid="{31C6941F-39D7-4DF2-8296-4C2499C7A61A}" name="MAYO"/>
    <tableColumn id="7" xr3:uid="{E439AAF5-EB2F-4FE7-9363-2E0C7D92A17B}" name="JUNIO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6483F-524D-4334-8182-927CB66E8E27}">
  <dimension ref="A1:F14"/>
  <sheetViews>
    <sheetView workbookViewId="0">
      <selection activeCell="A2" sqref="A2:F10"/>
    </sheetView>
  </sheetViews>
  <sheetFormatPr baseColWidth="10" defaultRowHeight="15" x14ac:dyDescent="0.25"/>
  <cols>
    <col min="1" max="1" width="16.140625" customWidth="1"/>
    <col min="2" max="2" width="16.85546875" customWidth="1"/>
    <col min="3" max="3" width="14.42578125" customWidth="1"/>
  </cols>
  <sheetData>
    <row r="1" spans="1:6" x14ac:dyDescent="0.25">
      <c r="A1" s="3" t="s">
        <v>0</v>
      </c>
      <c r="B1" s="3"/>
    </row>
    <row r="2" spans="1:6" x14ac:dyDescent="0.25">
      <c r="A2" s="2" t="s">
        <v>1</v>
      </c>
      <c r="B2" s="2" t="s">
        <v>13</v>
      </c>
      <c r="C2" s="2" t="s">
        <v>14</v>
      </c>
      <c r="D2" s="2" t="s">
        <v>15</v>
      </c>
      <c r="E2" s="2" t="s">
        <v>12</v>
      </c>
      <c r="F2" s="2" t="s">
        <v>16</v>
      </c>
    </row>
    <row r="3" spans="1:6" x14ac:dyDescent="0.25">
      <c r="A3" t="s">
        <v>2</v>
      </c>
      <c r="B3" s="4">
        <v>37432</v>
      </c>
      <c r="C3">
        <v>2</v>
      </c>
      <c r="D3" s="8">
        <f>C3*$B$13</f>
        <v>106.98</v>
      </c>
      <c r="E3" s="8">
        <f>D3*$B$14</f>
        <v>17.116800000000001</v>
      </c>
      <c r="F3" s="8">
        <f>D3+$E$3</f>
        <v>124.0968</v>
      </c>
    </row>
    <row r="4" spans="1:6" x14ac:dyDescent="0.25">
      <c r="A4" t="s">
        <v>3</v>
      </c>
      <c r="B4" s="4">
        <v>37427</v>
      </c>
      <c r="C4">
        <v>5</v>
      </c>
      <c r="D4" s="8">
        <f t="shared" ref="D4:D10" si="0">C4*$B$13</f>
        <v>267.45</v>
      </c>
      <c r="E4" s="8">
        <f t="shared" ref="E4:E10" si="1">D4*$B$14</f>
        <v>42.792000000000002</v>
      </c>
      <c r="F4" s="8">
        <f t="shared" ref="F4:F10" si="2">D4+$E$3</f>
        <v>284.5668</v>
      </c>
    </row>
    <row r="5" spans="1:6" x14ac:dyDescent="0.25">
      <c r="A5" t="s">
        <v>4</v>
      </c>
      <c r="B5" s="4">
        <v>37390</v>
      </c>
      <c r="C5">
        <v>4</v>
      </c>
      <c r="D5" s="8">
        <f t="shared" si="0"/>
        <v>213.96</v>
      </c>
      <c r="E5" s="8">
        <f t="shared" si="1"/>
        <v>34.233600000000003</v>
      </c>
      <c r="F5" s="8">
        <f t="shared" si="2"/>
        <v>231.07680000000002</v>
      </c>
    </row>
    <row r="6" spans="1:6" x14ac:dyDescent="0.25">
      <c r="A6" t="s">
        <v>5</v>
      </c>
      <c r="B6" s="4">
        <v>37412</v>
      </c>
      <c r="C6">
        <v>7</v>
      </c>
      <c r="D6" s="8">
        <f t="shared" si="0"/>
        <v>374.43</v>
      </c>
      <c r="E6" s="8">
        <f t="shared" si="1"/>
        <v>59.908799999999999</v>
      </c>
      <c r="F6" s="8">
        <f t="shared" si="2"/>
        <v>391.54680000000002</v>
      </c>
    </row>
    <row r="7" spans="1:6" x14ac:dyDescent="0.25">
      <c r="A7" t="s">
        <v>6</v>
      </c>
      <c r="B7" s="4">
        <v>37421</v>
      </c>
      <c r="C7">
        <v>14</v>
      </c>
      <c r="D7" s="8">
        <f t="shared" si="0"/>
        <v>748.86</v>
      </c>
      <c r="E7" s="8">
        <f t="shared" si="1"/>
        <v>119.8176</v>
      </c>
      <c r="F7" s="8">
        <f t="shared" si="2"/>
        <v>765.97680000000003</v>
      </c>
    </row>
    <row r="8" spans="1:6" x14ac:dyDescent="0.25">
      <c r="A8" t="s">
        <v>7</v>
      </c>
      <c r="B8" s="4">
        <v>37444</v>
      </c>
      <c r="C8">
        <v>10</v>
      </c>
      <c r="D8" s="8">
        <f t="shared" si="0"/>
        <v>534.9</v>
      </c>
      <c r="E8" s="8">
        <f t="shared" si="1"/>
        <v>85.584000000000003</v>
      </c>
      <c r="F8" s="8">
        <f t="shared" si="2"/>
        <v>552.01679999999999</v>
      </c>
    </row>
    <row r="9" spans="1:6" x14ac:dyDescent="0.25">
      <c r="A9" t="s">
        <v>8</v>
      </c>
      <c r="B9" s="4">
        <v>37442</v>
      </c>
      <c r="C9">
        <v>3</v>
      </c>
      <c r="D9" s="8">
        <f t="shared" si="0"/>
        <v>160.47</v>
      </c>
      <c r="E9" s="8">
        <f t="shared" si="1"/>
        <v>25.6752</v>
      </c>
      <c r="F9" s="8">
        <f t="shared" si="2"/>
        <v>177.58680000000001</v>
      </c>
    </row>
    <row r="10" spans="1:6" x14ac:dyDescent="0.25">
      <c r="A10" t="s">
        <v>9</v>
      </c>
      <c r="B10" s="4">
        <v>37438</v>
      </c>
      <c r="C10">
        <v>5</v>
      </c>
      <c r="D10" s="8">
        <f t="shared" si="0"/>
        <v>267.45</v>
      </c>
      <c r="E10" s="8">
        <f t="shared" si="1"/>
        <v>42.792000000000002</v>
      </c>
      <c r="F10" s="8">
        <f t="shared" si="2"/>
        <v>284.5668</v>
      </c>
    </row>
    <row r="12" spans="1:6" x14ac:dyDescent="0.25">
      <c r="A12" s="2" t="s">
        <v>10</v>
      </c>
    </row>
    <row r="13" spans="1:6" x14ac:dyDescent="0.25">
      <c r="A13" t="s">
        <v>11</v>
      </c>
      <c r="B13" s="6">
        <v>53.49</v>
      </c>
    </row>
    <row r="14" spans="1:6" x14ac:dyDescent="0.25">
      <c r="A14" t="s">
        <v>12</v>
      </c>
      <c r="B14" s="7">
        <v>0.16</v>
      </c>
    </row>
  </sheetData>
  <mergeCells count="1">
    <mergeCell ref="A1:B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058BA-87B8-4837-9B42-DE4FDE46D59F}">
  <dimension ref="A1:E17"/>
  <sheetViews>
    <sheetView workbookViewId="0">
      <selection activeCell="G2" sqref="G2"/>
    </sheetView>
  </sheetViews>
  <sheetFormatPr baseColWidth="10" defaultRowHeight="15" x14ac:dyDescent="0.25"/>
  <cols>
    <col min="1" max="1" width="13.7109375" customWidth="1"/>
    <col min="2" max="2" width="12" customWidth="1"/>
    <col min="4" max="4" width="13.85546875" customWidth="1"/>
    <col min="5" max="5" width="14.42578125" customWidth="1"/>
  </cols>
  <sheetData>
    <row r="1" spans="1:5" x14ac:dyDescent="0.25">
      <c r="A1" s="1" t="s">
        <v>17</v>
      </c>
      <c r="B1" s="1"/>
      <c r="C1" s="1"/>
      <c r="D1" s="1"/>
    </row>
    <row r="3" spans="1:5" x14ac:dyDescent="0.25">
      <c r="A3" t="s">
        <v>18</v>
      </c>
      <c r="B3" t="s">
        <v>19</v>
      </c>
      <c r="C3" t="s">
        <v>20</v>
      </c>
      <c r="D3" t="s">
        <v>21</v>
      </c>
      <c r="E3" t="s">
        <v>22</v>
      </c>
    </row>
    <row r="4" spans="1:5" x14ac:dyDescent="0.25">
      <c r="A4" t="s">
        <v>23</v>
      </c>
      <c r="B4" s="8">
        <v>234.54</v>
      </c>
      <c r="C4" s="8">
        <v>52.25</v>
      </c>
      <c r="D4" s="8">
        <f>B4-$C$4</f>
        <v>182.29</v>
      </c>
      <c r="E4" s="8">
        <f>D4*$B$17</f>
        <v>25.520600000000002</v>
      </c>
    </row>
    <row r="5" spans="1:5" x14ac:dyDescent="0.25">
      <c r="A5" t="s">
        <v>24</v>
      </c>
      <c r="B5" s="8">
        <v>345.67</v>
      </c>
      <c r="C5" s="8">
        <v>68.25</v>
      </c>
      <c r="D5" s="8">
        <f t="shared" ref="D5:D15" si="0">B5-$C$4</f>
        <v>293.42</v>
      </c>
      <c r="E5" s="8">
        <f t="shared" ref="E5:E15" si="1">D5*$B$17</f>
        <v>41.078800000000008</v>
      </c>
    </row>
    <row r="6" spans="1:5" x14ac:dyDescent="0.25">
      <c r="A6" t="s">
        <v>25</v>
      </c>
      <c r="B6" s="8">
        <v>2236.65</v>
      </c>
      <c r="C6" s="8">
        <v>356.21</v>
      </c>
      <c r="D6" s="8">
        <f t="shared" si="0"/>
        <v>2184.4</v>
      </c>
      <c r="E6" s="8">
        <f t="shared" si="1"/>
        <v>305.81600000000003</v>
      </c>
    </row>
    <row r="7" spans="1:5" x14ac:dyDescent="0.25">
      <c r="A7" t="s">
        <v>26</v>
      </c>
      <c r="B7" s="8">
        <v>234.67</v>
      </c>
      <c r="C7" s="8">
        <v>258.54000000000002</v>
      </c>
      <c r="D7" s="8">
        <f t="shared" si="0"/>
        <v>182.42</v>
      </c>
      <c r="E7" s="8">
        <f t="shared" si="1"/>
        <v>25.538800000000002</v>
      </c>
    </row>
    <row r="8" spans="1:5" x14ac:dyDescent="0.25">
      <c r="A8" t="s">
        <v>27</v>
      </c>
      <c r="B8" s="8">
        <v>5678.32</v>
      </c>
      <c r="C8" s="8">
        <v>147.68</v>
      </c>
      <c r="D8" s="8">
        <f t="shared" si="0"/>
        <v>5626.07</v>
      </c>
      <c r="E8" s="8">
        <f t="shared" si="1"/>
        <v>787.64980000000003</v>
      </c>
    </row>
    <row r="9" spans="1:5" x14ac:dyDescent="0.25">
      <c r="A9" t="s">
        <v>28</v>
      </c>
      <c r="B9" s="8">
        <v>1567.34</v>
      </c>
      <c r="C9" s="8">
        <v>368.25</v>
      </c>
      <c r="D9" s="8">
        <f t="shared" si="0"/>
        <v>1515.09</v>
      </c>
      <c r="E9" s="8">
        <f t="shared" si="1"/>
        <v>212.11260000000001</v>
      </c>
    </row>
    <row r="10" spans="1:5" x14ac:dyDescent="0.25">
      <c r="A10" t="s">
        <v>29</v>
      </c>
      <c r="B10" s="8">
        <v>345.67</v>
      </c>
      <c r="C10" s="8">
        <v>98.78</v>
      </c>
      <c r="D10" s="8">
        <f t="shared" si="0"/>
        <v>293.42</v>
      </c>
      <c r="E10" s="8">
        <f t="shared" si="1"/>
        <v>41.078800000000008</v>
      </c>
    </row>
    <row r="11" spans="1:5" x14ac:dyDescent="0.25">
      <c r="A11" t="s">
        <v>30</v>
      </c>
      <c r="B11" s="8">
        <v>456.78</v>
      </c>
      <c r="C11" s="8">
        <v>325.98</v>
      </c>
      <c r="D11" s="8">
        <f t="shared" si="0"/>
        <v>404.53</v>
      </c>
      <c r="E11" s="8">
        <f t="shared" si="1"/>
        <v>56.6342</v>
      </c>
    </row>
    <row r="12" spans="1:5" x14ac:dyDescent="0.25">
      <c r="A12" t="s">
        <v>31</v>
      </c>
      <c r="B12" s="8">
        <v>2234.4499999999998</v>
      </c>
      <c r="C12" s="8">
        <v>325.74</v>
      </c>
      <c r="D12" s="8">
        <f t="shared" si="0"/>
        <v>2182.1999999999998</v>
      </c>
      <c r="E12" s="8">
        <f t="shared" si="1"/>
        <v>305.50799999999998</v>
      </c>
    </row>
    <row r="13" spans="1:5" x14ac:dyDescent="0.25">
      <c r="A13" t="s">
        <v>32</v>
      </c>
      <c r="B13" s="8">
        <v>456.78</v>
      </c>
      <c r="C13" s="8">
        <v>214.25</v>
      </c>
      <c r="D13" s="8">
        <f t="shared" si="0"/>
        <v>404.53</v>
      </c>
      <c r="E13" s="8">
        <f t="shared" si="1"/>
        <v>56.6342</v>
      </c>
    </row>
    <row r="14" spans="1:5" x14ac:dyDescent="0.25">
      <c r="A14" t="s">
        <v>33</v>
      </c>
      <c r="B14" s="8">
        <v>5678.34</v>
      </c>
      <c r="C14" s="8">
        <v>3987.25</v>
      </c>
      <c r="D14" s="8">
        <f t="shared" si="0"/>
        <v>5626.09</v>
      </c>
      <c r="E14" s="8">
        <f t="shared" si="1"/>
        <v>787.65260000000012</v>
      </c>
    </row>
    <row r="15" spans="1:5" x14ac:dyDescent="0.25">
      <c r="A15" t="s">
        <v>34</v>
      </c>
      <c r="B15" s="8">
        <v>5678.34</v>
      </c>
      <c r="C15" s="8">
        <v>4698.25</v>
      </c>
      <c r="D15" s="8">
        <f t="shared" si="0"/>
        <v>5626.09</v>
      </c>
      <c r="E15" s="8">
        <f t="shared" si="1"/>
        <v>787.65260000000012</v>
      </c>
    </row>
    <row r="17" spans="1:2" x14ac:dyDescent="0.25">
      <c r="A17" t="s">
        <v>22</v>
      </c>
      <c r="B17" s="7">
        <v>0.14000000000000001</v>
      </c>
    </row>
  </sheetData>
  <mergeCells count="1">
    <mergeCell ref="A1:D1"/>
  </mergeCells>
  <phoneticPr fontId="4" type="noConversion"/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24BB5-7606-4D55-9F72-5F126773F764}">
  <dimension ref="A1:G16"/>
  <sheetViews>
    <sheetView workbookViewId="0">
      <selection activeCell="H19" sqref="H19"/>
    </sheetView>
  </sheetViews>
  <sheetFormatPr baseColWidth="10" defaultRowHeight="15" x14ac:dyDescent="0.25"/>
  <cols>
    <col min="1" max="1" width="12" customWidth="1"/>
    <col min="2" max="2" width="1.7109375" customWidth="1"/>
    <col min="3" max="3" width="13.28515625" customWidth="1"/>
    <col min="4" max="4" width="17.7109375" customWidth="1"/>
    <col min="5" max="7" width="12" customWidth="1"/>
  </cols>
  <sheetData>
    <row r="1" spans="1:7" x14ac:dyDescent="0.25">
      <c r="A1" s="1" t="s">
        <v>35</v>
      </c>
      <c r="B1" s="1"/>
      <c r="C1" s="1"/>
      <c r="D1" s="1"/>
      <c r="E1" s="1"/>
    </row>
    <row r="3" spans="1:7" x14ac:dyDescent="0.25">
      <c r="A3" t="s">
        <v>54</v>
      </c>
      <c r="B3" t="s">
        <v>55</v>
      </c>
      <c r="C3" t="s">
        <v>56</v>
      </c>
      <c r="D3" t="s">
        <v>57</v>
      </c>
      <c r="E3" t="s">
        <v>58</v>
      </c>
      <c r="F3" t="s">
        <v>59</v>
      </c>
      <c r="G3" t="s">
        <v>60</v>
      </c>
    </row>
    <row r="4" spans="1:7" x14ac:dyDescent="0.25">
      <c r="A4" t="s">
        <v>36</v>
      </c>
      <c r="C4" t="s">
        <v>37</v>
      </c>
      <c r="D4" t="s">
        <v>38</v>
      </c>
      <c r="E4" t="s">
        <v>39</v>
      </c>
      <c r="F4" t="s">
        <v>40</v>
      </c>
      <c r="G4" t="s">
        <v>41</v>
      </c>
    </row>
    <row r="5" spans="1:7" x14ac:dyDescent="0.25">
      <c r="A5">
        <v>10</v>
      </c>
      <c r="C5" s="9" t="s">
        <v>42</v>
      </c>
      <c r="D5" s="5">
        <v>8.1999999999999993</v>
      </c>
      <c r="E5" t="s">
        <v>49</v>
      </c>
      <c r="F5">
        <v>150</v>
      </c>
      <c r="G5" s="5">
        <f>D5*$F$5</f>
        <v>1230</v>
      </c>
    </row>
    <row r="6" spans="1:7" x14ac:dyDescent="0.25">
      <c r="A6">
        <v>40</v>
      </c>
      <c r="C6" s="9" t="s">
        <v>43</v>
      </c>
      <c r="D6" s="5">
        <v>13.45</v>
      </c>
      <c r="E6" t="s">
        <v>50</v>
      </c>
      <c r="F6">
        <v>50</v>
      </c>
      <c r="G6" s="5">
        <f>D6*$F$5</f>
        <v>2017.5</v>
      </c>
    </row>
    <row r="7" spans="1:7" x14ac:dyDescent="0.25">
      <c r="A7">
        <v>3</v>
      </c>
      <c r="C7" s="9" t="s">
        <v>44</v>
      </c>
      <c r="D7" s="5">
        <v>20.399999999999999</v>
      </c>
      <c r="E7" t="s">
        <v>50</v>
      </c>
      <c r="F7">
        <v>75</v>
      </c>
      <c r="G7" s="5">
        <f>D7*$F$5</f>
        <v>3060</v>
      </c>
    </row>
    <row r="8" spans="1:7" x14ac:dyDescent="0.25">
      <c r="A8">
        <v>5</v>
      </c>
      <c r="C8" s="9" t="s">
        <v>45</v>
      </c>
      <c r="D8" s="5">
        <v>15</v>
      </c>
      <c r="E8" t="s">
        <v>51</v>
      </c>
      <c r="F8">
        <v>75</v>
      </c>
      <c r="G8" s="5">
        <f>D8*$F$5</f>
        <v>2250</v>
      </c>
    </row>
    <row r="9" spans="1:7" x14ac:dyDescent="0.25">
      <c r="A9">
        <v>30</v>
      </c>
      <c r="C9" s="9" t="s">
        <v>46</v>
      </c>
      <c r="D9" s="5">
        <v>2.84</v>
      </c>
      <c r="E9" t="s">
        <v>51</v>
      </c>
      <c r="F9">
        <v>90</v>
      </c>
      <c r="G9" s="5">
        <f>D9*$F$5</f>
        <v>426</v>
      </c>
    </row>
    <row r="10" spans="1:7" x14ac:dyDescent="0.25">
      <c r="A10">
        <v>2</v>
      </c>
      <c r="C10" s="9" t="s">
        <v>47</v>
      </c>
      <c r="D10" s="5">
        <v>0.5</v>
      </c>
      <c r="E10" t="s">
        <v>50</v>
      </c>
      <c r="F10">
        <v>120</v>
      </c>
      <c r="G10" s="5">
        <f>D10*$F$5</f>
        <v>75</v>
      </c>
    </row>
    <row r="11" spans="1:7" x14ac:dyDescent="0.25">
      <c r="A11">
        <v>21</v>
      </c>
      <c r="C11" s="9" t="s">
        <v>48</v>
      </c>
      <c r="D11" s="5">
        <v>0.5</v>
      </c>
      <c r="E11" t="s">
        <v>50</v>
      </c>
      <c r="F11">
        <v>120</v>
      </c>
      <c r="G11" s="5">
        <f>D11*$F$5</f>
        <v>75</v>
      </c>
    </row>
    <row r="12" spans="1:7" x14ac:dyDescent="0.25">
      <c r="D12" s="10"/>
    </row>
    <row r="14" spans="1:7" x14ac:dyDescent="0.25">
      <c r="F14" t="s">
        <v>16</v>
      </c>
      <c r="G14" s="11">
        <f>G5+G6+G7+G8+G9+G10+G11</f>
        <v>9133.5</v>
      </c>
    </row>
    <row r="15" spans="1:7" x14ac:dyDescent="0.25">
      <c r="F15" t="s">
        <v>52</v>
      </c>
      <c r="G15" s="11">
        <f>G14*0.16</f>
        <v>1461.3600000000001</v>
      </c>
    </row>
    <row r="16" spans="1:7" x14ac:dyDescent="0.25">
      <c r="F16" t="s">
        <v>53</v>
      </c>
      <c r="G16" s="11">
        <f>G14+G15</f>
        <v>10594.86</v>
      </c>
    </row>
  </sheetData>
  <mergeCells count="1">
    <mergeCell ref="A1:E1"/>
  </mergeCell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ED7D8-5787-4A9F-9ED2-55E77D4F57E1}">
  <dimension ref="A1:G12"/>
  <sheetViews>
    <sheetView tabSelected="1" workbookViewId="0">
      <selection activeCell="E21" sqref="E21"/>
    </sheetView>
  </sheetViews>
  <sheetFormatPr baseColWidth="10" defaultRowHeight="15" x14ac:dyDescent="0.25"/>
  <cols>
    <col min="1" max="1" width="21.5703125" customWidth="1"/>
  </cols>
  <sheetData>
    <row r="1" spans="1:7" x14ac:dyDescent="0.25">
      <c r="A1" s="1" t="s">
        <v>61</v>
      </c>
      <c r="B1" s="1"/>
      <c r="C1" s="1"/>
      <c r="D1" s="1"/>
      <c r="E1" s="1"/>
    </row>
    <row r="3" spans="1:7" x14ac:dyDescent="0.25">
      <c r="A3" t="s">
        <v>54</v>
      </c>
      <c r="B3" t="s">
        <v>23</v>
      </c>
      <c r="C3" t="s">
        <v>24</v>
      </c>
      <c r="D3" t="s">
        <v>25</v>
      </c>
      <c r="E3" t="s">
        <v>26</v>
      </c>
      <c r="F3" t="s">
        <v>27</v>
      </c>
      <c r="G3" t="s">
        <v>28</v>
      </c>
    </row>
    <row r="4" spans="1:7" x14ac:dyDescent="0.25">
      <c r="A4" t="s">
        <v>62</v>
      </c>
      <c r="B4" s="8">
        <v>247</v>
      </c>
      <c r="C4" s="8">
        <v>333</v>
      </c>
      <c r="D4" s="8">
        <v>548</v>
      </c>
      <c r="E4" s="8">
        <v>254</v>
      </c>
      <c r="F4" s="8">
        <v>751</v>
      </c>
      <c r="G4" s="8">
        <v>457</v>
      </c>
    </row>
    <row r="5" spans="1:7" x14ac:dyDescent="0.25">
      <c r="A5" t="s">
        <v>63</v>
      </c>
      <c r="B5">
        <v>214.25</v>
      </c>
      <c r="C5" s="8">
        <v>654.21</v>
      </c>
      <c r="D5" s="8">
        <v>458.25</v>
      </c>
      <c r="E5" s="8">
        <v>325.54000000000002</v>
      </c>
      <c r="F5" s="8">
        <v>584.21</v>
      </c>
      <c r="G5" s="8">
        <v>874.24</v>
      </c>
    </row>
    <row r="6" spans="1:7" x14ac:dyDescent="0.25">
      <c r="A6" t="s">
        <v>64</v>
      </c>
      <c r="B6">
        <v>7.25</v>
      </c>
      <c r="C6">
        <v>7.25</v>
      </c>
      <c r="D6">
        <v>7.25</v>
      </c>
      <c r="E6">
        <v>7.25</v>
      </c>
      <c r="F6">
        <v>7.25</v>
      </c>
      <c r="G6">
        <v>7.25</v>
      </c>
    </row>
    <row r="7" spans="1:7" x14ac:dyDescent="0.25">
      <c r="A7" t="s">
        <v>65</v>
      </c>
      <c r="B7" s="8">
        <f>B4*0.6</f>
        <v>148.19999999999999</v>
      </c>
      <c r="C7" s="8">
        <f t="shared" ref="C7:G7" si="0">C4*0.6</f>
        <v>199.79999999999998</v>
      </c>
      <c r="D7" s="8">
        <f t="shared" si="0"/>
        <v>328.8</v>
      </c>
      <c r="E7" s="8">
        <f t="shared" si="0"/>
        <v>152.4</v>
      </c>
      <c r="F7" s="8">
        <f t="shared" si="0"/>
        <v>450.59999999999997</v>
      </c>
      <c r="G7" s="8">
        <f t="shared" si="0"/>
        <v>274.2</v>
      </c>
    </row>
    <row r="8" spans="1:7" x14ac:dyDescent="0.25">
      <c r="A8" t="s">
        <v>66</v>
      </c>
      <c r="B8" s="8">
        <f>B7+$B$6</f>
        <v>155.44999999999999</v>
      </c>
      <c r="C8" s="8">
        <f t="shared" ref="C8:G8" si="1">C7+$B$6</f>
        <v>207.04999999999998</v>
      </c>
      <c r="D8" s="8">
        <f t="shared" si="1"/>
        <v>336.05</v>
      </c>
      <c r="E8" s="8">
        <f t="shared" si="1"/>
        <v>159.65</v>
      </c>
      <c r="F8" s="8">
        <f t="shared" si="1"/>
        <v>457.84999999999997</v>
      </c>
      <c r="G8" s="8">
        <f t="shared" si="1"/>
        <v>281.45</v>
      </c>
    </row>
    <row r="9" spans="1:7" x14ac:dyDescent="0.25">
      <c r="A9" t="s">
        <v>67</v>
      </c>
      <c r="B9" s="8">
        <f>B5-$B$8</f>
        <v>58.800000000000011</v>
      </c>
      <c r="C9" s="8">
        <f t="shared" ref="C9:G9" si="2">C5-$B$8</f>
        <v>498.76000000000005</v>
      </c>
      <c r="D9" s="8">
        <f t="shared" si="2"/>
        <v>302.8</v>
      </c>
      <c r="E9" s="8">
        <f t="shared" si="2"/>
        <v>170.09000000000003</v>
      </c>
      <c r="F9" s="8">
        <f t="shared" si="2"/>
        <v>428.76000000000005</v>
      </c>
      <c r="G9" s="8">
        <f t="shared" si="2"/>
        <v>718.79</v>
      </c>
    </row>
    <row r="11" spans="1:7" x14ac:dyDescent="0.25">
      <c r="A11" t="s">
        <v>68</v>
      </c>
    </row>
    <row r="12" spans="1:7" x14ac:dyDescent="0.25">
      <c r="A12" t="s">
        <v>64</v>
      </c>
    </row>
  </sheetData>
  <mergeCells count="1">
    <mergeCell ref="A1:E1"/>
  </mergeCell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2297C-D79E-402A-9A50-D7C149EB274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hotel miramar</vt:lpstr>
      <vt:lpstr>REPASO 2</vt:lpstr>
      <vt:lpstr>REPASO 3</vt:lpstr>
      <vt:lpstr>REPASO 4</vt:lpstr>
      <vt:lpstr>Hoja5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Maquina 12</dc:creator>
  <cp:lastModifiedBy>Maquina 12</cp:lastModifiedBy>
  <dcterms:created xsi:type="dcterms:W3CDTF">2024-03-23T17:58:01Z</dcterms:created>
  <dcterms:modified xsi:type="dcterms:W3CDTF">2024-03-23T19:24:43Z</dcterms:modified>
</cp:coreProperties>
</file>