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2371ECC-6313-496F-975A-F7BED22B88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CENTRADO" sheetId="1" r:id="rId1"/>
    <sheet name="ESTRA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KEmgh6UhOeNJc1ULng34fICIRw5KUU3hudj3WSm9Ls="/>
    </ext>
  </extLst>
</workbook>
</file>

<file path=xl/calcChain.xml><?xml version="1.0" encoding="utf-8"?>
<calcChain xmlns="http://schemas.openxmlformats.org/spreadsheetml/2006/main">
  <c r="D19" i="1" l="1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K24" i="2"/>
  <c r="J24" i="2"/>
  <c r="I24" i="2"/>
  <c r="H24" i="2"/>
  <c r="L23" i="2"/>
  <c r="K23" i="2"/>
  <c r="J23" i="2"/>
  <c r="I23" i="2"/>
  <c r="H23" i="2"/>
  <c r="L22" i="2"/>
  <c r="K22" i="2"/>
  <c r="J22" i="2"/>
  <c r="I22" i="2"/>
  <c r="H22" i="2"/>
  <c r="L21" i="2"/>
  <c r="K21" i="2"/>
  <c r="J21" i="2"/>
  <c r="I21" i="2"/>
  <c r="H21" i="2"/>
  <c r="A31" i="2"/>
  <c r="A27" i="2"/>
  <c r="A23" i="2"/>
  <c r="A21" i="2" a="1"/>
  <c r="A34" i="2" s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A35" i="2" l="1"/>
  <c r="A21" i="2"/>
  <c r="A24" i="2"/>
  <c r="A28" i="2"/>
  <c r="A32" i="2"/>
  <c r="A25" i="2"/>
  <c r="A29" i="2"/>
  <c r="A33" i="2"/>
  <c r="A22" i="2"/>
  <c r="A26" i="2"/>
  <c r="A30" i="2"/>
</calcChain>
</file>

<file path=xl/sharedStrings.xml><?xml version="1.0" encoding="utf-8"?>
<sst xmlns="http://schemas.openxmlformats.org/spreadsheetml/2006/main" count="94" uniqueCount="73">
  <si>
    <t>CODIGO</t>
  </si>
  <si>
    <t>NOMBRE</t>
  </si>
  <si>
    <t>FORMA DE PAGO</t>
  </si>
  <si>
    <t>No. de cuenta</t>
  </si>
  <si>
    <t>MIR</t>
  </si>
  <si>
    <t>MARIA LLUISA MIRALLES ROIG</t>
  </si>
  <si>
    <t>Aplazado 30 dias</t>
  </si>
  <si>
    <t>0075-1600-44-000000033</t>
  </si>
  <si>
    <t>FOX</t>
  </si>
  <si>
    <t>FOIXES, SL</t>
  </si>
  <si>
    <t>0075-1600-46-000000531</t>
  </si>
  <si>
    <t>LOP</t>
  </si>
  <si>
    <t>MAURICIO LOPEZ UTRILLAS</t>
  </si>
  <si>
    <t>1235-1000-43-000000489</t>
  </si>
  <si>
    <t>ROD</t>
  </si>
  <si>
    <t>PEDRO RODRIGUEZ MARTINEZ</t>
  </si>
  <si>
    <t>1235-1600-44-000000028</t>
  </si>
  <si>
    <t>BIL</t>
  </si>
  <si>
    <t>BILISIA, SL</t>
  </si>
  <si>
    <t>1245-1000-48-000000550</t>
  </si>
  <si>
    <t>TEJ</t>
  </si>
  <si>
    <t>RAMON TEJEIRA ROLO</t>
  </si>
  <si>
    <t>6485-1100-70-000000668</t>
  </si>
  <si>
    <t>ARF</t>
  </si>
  <si>
    <t>ARFADELL, SL</t>
  </si>
  <si>
    <t>Contado</t>
  </si>
  <si>
    <t>0075-1000-45-000000546</t>
  </si>
  <si>
    <t>ARR</t>
  </si>
  <si>
    <t>ARRIBAS, SL</t>
  </si>
  <si>
    <t>0420-2000-85-000000053</t>
  </si>
  <si>
    <t>CAB</t>
  </si>
  <si>
    <t>CABAÑAS, SA</t>
  </si>
  <si>
    <t>1235-2000-85-000000475</t>
  </si>
  <si>
    <t>VALL</t>
  </si>
  <si>
    <t>VALLDEVID, SA</t>
  </si>
  <si>
    <t>1245-2000-85-000000066</t>
  </si>
  <si>
    <t>PEÑ</t>
  </si>
  <si>
    <t>PEÑALBA DE SAN PEDRO, SA</t>
  </si>
  <si>
    <t>9658-2000-87-000000550</t>
  </si>
  <si>
    <t>Fecha</t>
  </si>
  <si>
    <t>No. de factura</t>
  </si>
  <si>
    <t>CLIENTE</t>
  </si>
  <si>
    <t>Total de factura</t>
  </si>
  <si>
    <t>Codigo</t>
  </si>
  <si>
    <t>Nombre</t>
  </si>
  <si>
    <t>Forma de pago</t>
  </si>
  <si>
    <t>11-03-2011</t>
  </si>
  <si>
    <t>12-03-2011</t>
  </si>
  <si>
    <t>13-03-2011</t>
  </si>
  <si>
    <t>Estrato socioeconómico</t>
  </si>
  <si>
    <t>Clave</t>
  </si>
  <si>
    <t>Servicios</t>
  </si>
  <si>
    <t>Campana</t>
  </si>
  <si>
    <t>Calentador tiro natural</t>
  </si>
  <si>
    <t>Calentador tiro forzado</t>
  </si>
  <si>
    <t>Calentador acumulacion</t>
  </si>
  <si>
    <t>Estufa</t>
  </si>
  <si>
    <t>Horno a gas</t>
  </si>
  <si>
    <t>Horno electrico</t>
  </si>
  <si>
    <t>Horno mixto</t>
  </si>
  <si>
    <t>Chimenea</t>
  </si>
  <si>
    <t>BBQ</t>
  </si>
  <si>
    <t>Calecfator</t>
  </si>
  <si>
    <t>Secadora carga frontal</t>
  </si>
  <si>
    <t xml:space="preserve">Secadora torres </t>
  </si>
  <si>
    <t>Modificacion redes gas recidencial</t>
  </si>
  <si>
    <t>Modificacion redes gas industrial</t>
  </si>
  <si>
    <t>VALOR DE CADA ESTRATO</t>
  </si>
  <si>
    <t>SUMA</t>
  </si>
  <si>
    <t>PROMEDIO</t>
  </si>
  <si>
    <t>V. MAXIMO</t>
  </si>
  <si>
    <t>V. MINIMO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</si>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</sst>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theme="1"/>
      <name val="aptos narrow"/>
      <scheme val="minor"/>
    </font>
    <font>
      <b/>
      <sz val="11"/>
      <color theme="0"/>
      <name val="Aptos narrow"/>
    </font>
    <font>
      <sz val="11"/>
      <color theme="1"/>
      <name val="Aptos narrow"/>
    </font>
    <font>
      <sz val="11"/>
      <name val="aptos narrow"/>
    </font>
    <font>
      <b/>
      <sz val="11"/>
      <color theme="1"/>
      <name val="Aptos narrow"/>
    </font>
  </fonts>
  <fills count="6">
    <fill>
      <patternFill patternType="none"/>
    </fill>
    <fill>
      <patternFill patternType="gray125"/>
    </fill>
    <fill>
      <patternFill patternType="solid">
        <fgColor rgb="FFBF4F14"/>
        <bgColor rgb="FFBF4F14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5" xfId="0" applyFont="1" applyFill="1" applyBorder="1"/>
    <xf numFmtId="49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/>
    <xf numFmtId="49" fontId="2" fillId="0" borderId="7" xfId="0" applyNumberFormat="1" applyFont="1" applyBorder="1"/>
    <xf numFmtId="0" fontId="2" fillId="0" borderId="8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22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23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4" borderId="4" xfId="0" applyFont="1" applyFill="1" applyBorder="1"/>
    <xf numFmtId="49" fontId="4" fillId="4" borderId="5" xfId="0" applyNumberFormat="1" applyFont="1" applyFill="1" applyBorder="1" applyAlignment="1">
      <alignment horizontal="center"/>
    </xf>
    <xf numFmtId="49" fontId="4" fillId="4" borderId="5" xfId="0" applyNumberFormat="1" applyFont="1" applyFill="1" applyBorder="1"/>
    <xf numFmtId="49" fontId="4" fillId="4" borderId="26" xfId="0" applyNumberFormat="1" applyFont="1" applyFill="1" applyBorder="1"/>
    <xf numFmtId="0" fontId="4" fillId="0" borderId="17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4" fontId="2" fillId="0" borderId="27" xfId="0" applyNumberFormat="1" applyFont="1" applyBorder="1"/>
    <xf numFmtId="0" fontId="4" fillId="5" borderId="8" xfId="0" applyFont="1" applyFill="1" applyBorder="1" applyAlignment="1">
      <alignment horizontal="center"/>
    </xf>
    <xf numFmtId="4" fontId="2" fillId="0" borderId="28" xfId="0" applyNumberFormat="1" applyFont="1" applyBorder="1"/>
    <xf numFmtId="0" fontId="2" fillId="0" borderId="0" xfId="0" applyFont="1"/>
    <xf numFmtId="0" fontId="1" fillId="2" borderId="10" xfId="0" applyFont="1" applyFill="1" applyBorder="1" applyAlignment="1">
      <alignment horizontal="center"/>
    </xf>
    <xf numFmtId="0" fontId="3" fillId="0" borderId="16" xfId="0" applyFont="1" applyBorder="1"/>
    <xf numFmtId="0" fontId="1" fillId="2" borderId="11" xfId="0" applyFont="1" applyFill="1" applyBorder="1" applyAlignment="1">
      <alignment horizontal="center"/>
    </xf>
    <xf numFmtId="0" fontId="3" fillId="0" borderId="17" xfId="0" applyFont="1" applyBorder="1"/>
    <xf numFmtId="0" fontId="1" fillId="2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1" fillId="2" borderId="15" xfId="0" applyFont="1" applyFill="1" applyBorder="1" applyAlignment="1">
      <alignment horizontal="center"/>
    </xf>
    <xf numFmtId="0" fontId="3" fillId="0" borderId="18" xfId="0" applyFont="1" applyBorder="1"/>
    <xf numFmtId="0" fontId="4" fillId="3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4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5" xfId="0" applyFont="1" applyBorder="1"/>
    <xf numFmtId="0" fontId="2" fillId="0" borderId="30" xfId="0" applyFont="1" applyBorder="1"/>
    <xf numFmtId="164" fontId="2" fillId="0" borderId="2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2"/>
  <sheetViews>
    <sheetView tabSelected="1" workbookViewId="0">
      <selection activeCell="G10" sqref="G10"/>
    </sheetView>
  </sheetViews>
  <sheetFormatPr baseColWidth="10" defaultColWidth="12.5703125" defaultRowHeight="15" customHeight="1"/>
  <cols>
    <col min="1" max="1" width="10.5703125" customWidth="1"/>
    <col min="2" max="2" width="27.7109375" customWidth="1"/>
    <col min="3" max="3" width="15.7109375" customWidth="1"/>
    <col min="4" max="4" width="27.85546875" customWidth="1"/>
    <col min="5" max="5" width="16.140625" customWidth="1"/>
    <col min="6" max="6" width="22.85546875" customWidth="1"/>
    <col min="7" max="7" width="18.140625" customWidth="1"/>
    <col min="8" max="26" width="10.5703125" customWidth="1"/>
  </cols>
  <sheetData>
    <row r="1" spans="1:4">
      <c r="A1" s="1" t="s">
        <v>0</v>
      </c>
      <c r="B1" s="2" t="s">
        <v>1</v>
      </c>
      <c r="C1" s="2" t="s">
        <v>2</v>
      </c>
      <c r="D1" s="3" t="s">
        <v>3</v>
      </c>
    </row>
    <row r="2" spans="1:4">
      <c r="A2" s="4" t="s">
        <v>4</v>
      </c>
      <c r="B2" s="5" t="s">
        <v>5</v>
      </c>
      <c r="C2" s="5" t="s">
        <v>6</v>
      </c>
      <c r="D2" s="6" t="s">
        <v>7</v>
      </c>
    </row>
    <row r="3" spans="1:4">
      <c r="A3" s="4" t="s">
        <v>8</v>
      </c>
      <c r="B3" s="5" t="s">
        <v>9</v>
      </c>
      <c r="C3" s="5" t="s">
        <v>6</v>
      </c>
      <c r="D3" s="6" t="s">
        <v>10</v>
      </c>
    </row>
    <row r="4" spans="1:4">
      <c r="A4" s="4" t="s">
        <v>11</v>
      </c>
      <c r="B4" s="5" t="s">
        <v>12</v>
      </c>
      <c r="C4" s="5" t="s">
        <v>6</v>
      </c>
      <c r="D4" s="6" t="s">
        <v>13</v>
      </c>
    </row>
    <row r="5" spans="1:4">
      <c r="A5" s="4" t="s">
        <v>14</v>
      </c>
      <c r="B5" s="5" t="s">
        <v>15</v>
      </c>
      <c r="C5" s="5" t="s">
        <v>6</v>
      </c>
      <c r="D5" s="6" t="s">
        <v>16</v>
      </c>
    </row>
    <row r="6" spans="1:4">
      <c r="A6" s="4" t="s">
        <v>17</v>
      </c>
      <c r="B6" s="5" t="s">
        <v>18</v>
      </c>
      <c r="C6" s="5" t="s">
        <v>6</v>
      </c>
      <c r="D6" s="6" t="s">
        <v>19</v>
      </c>
    </row>
    <row r="7" spans="1:4">
      <c r="A7" s="4" t="s">
        <v>20</v>
      </c>
      <c r="B7" s="5" t="s">
        <v>21</v>
      </c>
      <c r="C7" s="5" t="s">
        <v>6</v>
      </c>
      <c r="D7" s="6" t="s">
        <v>22</v>
      </c>
    </row>
    <row r="8" spans="1:4">
      <c r="A8" s="4" t="s">
        <v>23</v>
      </c>
      <c r="B8" s="5" t="s">
        <v>24</v>
      </c>
      <c r="C8" s="5" t="s">
        <v>25</v>
      </c>
      <c r="D8" s="6" t="s">
        <v>26</v>
      </c>
    </row>
    <row r="9" spans="1:4">
      <c r="A9" s="4" t="s">
        <v>27</v>
      </c>
      <c r="B9" s="5" t="s">
        <v>28</v>
      </c>
      <c r="C9" s="5" t="s">
        <v>25</v>
      </c>
      <c r="D9" s="6" t="s">
        <v>29</v>
      </c>
    </row>
    <row r="10" spans="1:4">
      <c r="A10" s="4" t="s">
        <v>30</v>
      </c>
      <c r="B10" s="5" t="s">
        <v>31</v>
      </c>
      <c r="C10" s="5" t="s">
        <v>25</v>
      </c>
      <c r="D10" s="6" t="s">
        <v>32</v>
      </c>
    </row>
    <row r="11" spans="1:4">
      <c r="A11" s="4" t="s">
        <v>33</v>
      </c>
      <c r="B11" s="5" t="s">
        <v>34</v>
      </c>
      <c r="C11" s="5" t="s">
        <v>25</v>
      </c>
      <c r="D11" s="6" t="s">
        <v>35</v>
      </c>
    </row>
    <row r="12" spans="1:4">
      <c r="A12" s="7" t="s">
        <v>36</v>
      </c>
      <c r="B12" s="8" t="s">
        <v>37</v>
      </c>
      <c r="C12" s="8" t="s">
        <v>25</v>
      </c>
      <c r="D12" s="9" t="s">
        <v>38</v>
      </c>
    </row>
    <row r="14" spans="1:4" ht="15.75" customHeight="1"/>
    <row r="15" spans="1:4" ht="15.75" customHeight="1"/>
    <row r="16" spans="1:4" ht="15.75" customHeight="1"/>
    <row r="17" spans="1:7" ht="15.75" customHeight="1">
      <c r="A17" s="40" t="s">
        <v>39</v>
      </c>
      <c r="B17" s="42" t="s">
        <v>40</v>
      </c>
      <c r="C17" s="44" t="s">
        <v>41</v>
      </c>
      <c r="D17" s="45"/>
      <c r="E17" s="45"/>
      <c r="F17" s="46"/>
      <c r="G17" s="47" t="s">
        <v>42</v>
      </c>
    </row>
    <row r="18" spans="1:7" ht="15.75" customHeight="1">
      <c r="A18" s="41"/>
      <c r="B18" s="43"/>
      <c r="C18" s="10" t="s">
        <v>43</v>
      </c>
      <c r="D18" s="10" t="s">
        <v>44</v>
      </c>
      <c r="E18" s="10" t="s">
        <v>45</v>
      </c>
      <c r="F18" s="10" t="s">
        <v>3</v>
      </c>
      <c r="G18" s="48"/>
    </row>
    <row r="19" spans="1:7" ht="15.75" customHeight="1">
      <c r="A19" s="11" t="s">
        <v>46</v>
      </c>
      <c r="B19" s="12">
        <v>32</v>
      </c>
      <c r="C19" s="5" t="s">
        <v>4</v>
      </c>
      <c r="D19" s="5" t="str">
        <f>VLOOKUP(C19, $A$2:$D$12, 2, FALSE)</f>
        <v>MARIA LLUISA MIRALLES ROIG</v>
      </c>
      <c r="E19" s="5" t="str">
        <f t="shared" ref="E19:E24" si="0">VLOOKUP(C19,$A$2:$D$12,3,0)</f>
        <v>Aplazado 30 dias</v>
      </c>
      <c r="F19" s="5" t="str">
        <f t="shared" ref="F19:F24" si="1">VLOOKUP(C19,$A$2:$D$12,4,0)</f>
        <v>0075-1600-44-000000033</v>
      </c>
      <c r="G19" s="13">
        <v>334.12</v>
      </c>
    </row>
    <row r="20" spans="1:7" ht="15.75" customHeight="1">
      <c r="A20" s="11" t="s">
        <v>46</v>
      </c>
      <c r="B20" s="12">
        <v>33</v>
      </c>
      <c r="C20" s="5" t="s">
        <v>14</v>
      </c>
      <c r="D20" s="5" t="str">
        <f t="shared" ref="D20:D24" si="2">VLOOKUP(C20, $A$2:$D$12, 2, FALSE)</f>
        <v>PEDRO RODRIGUEZ MARTINEZ</v>
      </c>
      <c r="E20" s="5" t="str">
        <f t="shared" si="0"/>
        <v>Aplazado 30 dias</v>
      </c>
      <c r="F20" s="5" t="str">
        <f t="shared" si="1"/>
        <v>1235-1600-44-000000028</v>
      </c>
      <c r="G20" s="13">
        <v>245.24</v>
      </c>
    </row>
    <row r="21" spans="1:7" ht="15.75" customHeight="1">
      <c r="A21" s="11" t="s">
        <v>47</v>
      </c>
      <c r="B21" s="12">
        <v>34</v>
      </c>
      <c r="C21" s="5" t="s">
        <v>23</v>
      </c>
      <c r="D21" s="5" t="str">
        <f t="shared" si="2"/>
        <v>ARFADELL, SL</v>
      </c>
      <c r="E21" s="5" t="str">
        <f t="shared" si="0"/>
        <v>Contado</v>
      </c>
      <c r="F21" s="5" t="str">
        <f t="shared" si="1"/>
        <v>0075-1000-45-000000546</v>
      </c>
      <c r="G21" s="13">
        <v>1230</v>
      </c>
    </row>
    <row r="22" spans="1:7" ht="15.75" customHeight="1">
      <c r="A22" s="11" t="s">
        <v>47</v>
      </c>
      <c r="B22" s="12">
        <v>35</v>
      </c>
      <c r="C22" s="5" t="s">
        <v>14</v>
      </c>
      <c r="D22" s="5" t="str">
        <f t="shared" si="2"/>
        <v>PEDRO RODRIGUEZ MARTINEZ</v>
      </c>
      <c r="E22" s="5" t="str">
        <f t="shared" si="0"/>
        <v>Aplazado 30 dias</v>
      </c>
      <c r="F22" s="5" t="str">
        <f t="shared" si="1"/>
        <v>1235-1600-44-000000028</v>
      </c>
      <c r="G22" s="13">
        <v>876.5</v>
      </c>
    </row>
    <row r="23" spans="1:7" ht="15.75" customHeight="1">
      <c r="A23" s="11" t="s">
        <v>47</v>
      </c>
      <c r="B23" s="12">
        <v>36</v>
      </c>
      <c r="C23" s="5" t="s">
        <v>8</v>
      </c>
      <c r="D23" s="5" t="str">
        <f t="shared" si="2"/>
        <v>FOIXES, SL</v>
      </c>
      <c r="E23" s="5" t="str">
        <f t="shared" si="0"/>
        <v>Aplazado 30 dias</v>
      </c>
      <c r="F23" s="5" t="str">
        <f t="shared" si="1"/>
        <v>0075-1600-46-000000531</v>
      </c>
      <c r="G23" s="13">
        <v>545.25</v>
      </c>
    </row>
    <row r="24" spans="1:7" ht="15.75" customHeight="1" thickBot="1">
      <c r="A24" s="14" t="s">
        <v>48</v>
      </c>
      <c r="B24" s="15">
        <v>37</v>
      </c>
      <c r="C24" s="8" t="s">
        <v>33</v>
      </c>
      <c r="D24" s="55" t="str">
        <f t="shared" si="2"/>
        <v>VALLDEVID, SA</v>
      </c>
      <c r="E24" s="55" t="str">
        <f t="shared" si="0"/>
        <v>Contado</v>
      </c>
      <c r="F24" s="55" t="str">
        <f t="shared" si="1"/>
        <v>1245-2000-85-000000066</v>
      </c>
      <c r="G24" s="56">
        <v>950.3</v>
      </c>
    </row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7:A18"/>
    <mergeCell ref="B17:B18"/>
    <mergeCell ref="C17:F17"/>
    <mergeCell ref="G17:G18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baseColWidth="10" defaultColWidth="12.5703125" defaultRowHeight="15" customHeight="1"/>
  <cols>
    <col min="1" max="2" width="32.28515625" customWidth="1"/>
    <col min="3" max="4" width="10.140625" customWidth="1"/>
    <col min="5" max="5" width="11.42578125" customWidth="1"/>
    <col min="6" max="7" width="10.5703125" customWidth="1"/>
    <col min="8" max="8" width="11.85546875" customWidth="1"/>
    <col min="9" max="26" width="10.5703125" customWidth="1"/>
  </cols>
  <sheetData>
    <row r="1" spans="1:7">
      <c r="C1" s="49" t="s">
        <v>49</v>
      </c>
      <c r="D1" s="50"/>
      <c r="E1" s="50"/>
      <c r="F1" s="50"/>
      <c r="G1" s="51"/>
    </row>
    <row r="2" spans="1:7">
      <c r="A2" s="16" t="s">
        <v>50</v>
      </c>
      <c r="B2" s="17" t="s">
        <v>51</v>
      </c>
      <c r="C2" s="18">
        <v>1</v>
      </c>
      <c r="D2" s="18">
        <v>2</v>
      </c>
      <c r="E2" s="18">
        <v>3</v>
      </c>
      <c r="F2" s="18">
        <v>4</v>
      </c>
      <c r="G2" s="19">
        <v>5</v>
      </c>
    </row>
    <row r="3" spans="1:7">
      <c r="A3" s="20">
        <v>1000</v>
      </c>
      <c r="B3" s="21" t="s">
        <v>52</v>
      </c>
      <c r="C3" s="22">
        <v>27000</v>
      </c>
      <c r="D3" s="22">
        <v>28000</v>
      </c>
      <c r="E3" s="22">
        <v>28500</v>
      </c>
      <c r="F3" s="22">
        <v>28500</v>
      </c>
      <c r="G3" s="23">
        <v>32000</v>
      </c>
    </row>
    <row r="4" spans="1:7">
      <c r="A4" s="20">
        <v>1001</v>
      </c>
      <c r="B4" s="21" t="s">
        <v>53</v>
      </c>
      <c r="C4" s="22">
        <v>32000</v>
      </c>
      <c r="D4" s="22">
        <v>35200</v>
      </c>
      <c r="E4" s="22">
        <v>38720</v>
      </c>
      <c r="F4" s="22">
        <v>42592</v>
      </c>
      <c r="G4" s="23">
        <v>46851.199999999997</v>
      </c>
    </row>
    <row r="5" spans="1:7">
      <c r="A5" s="20">
        <v>1002</v>
      </c>
      <c r="B5" s="21" t="s">
        <v>54</v>
      </c>
      <c r="C5" s="22">
        <v>34000</v>
      </c>
      <c r="D5" s="22">
        <v>37400</v>
      </c>
      <c r="E5" s="22">
        <v>41140</v>
      </c>
      <c r="F5" s="22">
        <v>45254</v>
      </c>
      <c r="G5" s="23">
        <v>49779.4</v>
      </c>
    </row>
    <row r="6" spans="1:7">
      <c r="A6" s="20">
        <v>1003</v>
      </c>
      <c r="B6" s="21" t="s">
        <v>55</v>
      </c>
      <c r="C6" s="22">
        <v>38500</v>
      </c>
      <c r="D6" s="22">
        <v>42350</v>
      </c>
      <c r="E6" s="22">
        <v>46585</v>
      </c>
      <c r="F6" s="22">
        <v>51243.5</v>
      </c>
      <c r="G6" s="23">
        <v>56367.85</v>
      </c>
    </row>
    <row r="7" spans="1:7">
      <c r="A7" s="20">
        <v>1004</v>
      </c>
      <c r="B7" s="21" t="s">
        <v>56</v>
      </c>
      <c r="C7" s="22">
        <v>25000</v>
      </c>
      <c r="D7" s="22">
        <v>27500</v>
      </c>
      <c r="E7" s="22">
        <v>30250</v>
      </c>
      <c r="F7" s="22">
        <v>33275</v>
      </c>
      <c r="G7" s="23">
        <v>36602.5</v>
      </c>
    </row>
    <row r="8" spans="1:7">
      <c r="A8" s="20">
        <v>1005</v>
      </c>
      <c r="B8" s="21" t="s">
        <v>57</v>
      </c>
      <c r="C8" s="22">
        <v>25000</v>
      </c>
      <c r="D8" s="22">
        <v>27500</v>
      </c>
      <c r="E8" s="22">
        <v>30250</v>
      </c>
      <c r="F8" s="22">
        <v>33275</v>
      </c>
      <c r="G8" s="23">
        <v>36602.5</v>
      </c>
    </row>
    <row r="9" spans="1:7">
      <c r="A9" s="20">
        <v>1006</v>
      </c>
      <c r="B9" s="21" t="s">
        <v>58</v>
      </c>
      <c r="C9" s="22">
        <v>27000</v>
      </c>
      <c r="D9" s="22">
        <v>29700</v>
      </c>
      <c r="E9" s="22">
        <v>32670</v>
      </c>
      <c r="F9" s="22">
        <v>35937</v>
      </c>
      <c r="G9" s="23">
        <v>39530.699999999997</v>
      </c>
    </row>
    <row r="10" spans="1:7">
      <c r="A10" s="20">
        <v>1007</v>
      </c>
      <c r="B10" s="21" t="s">
        <v>59</v>
      </c>
      <c r="C10" s="22">
        <v>31500</v>
      </c>
      <c r="D10" s="22">
        <v>34650</v>
      </c>
      <c r="E10" s="22">
        <v>38115</v>
      </c>
      <c r="F10" s="22">
        <v>41926.5</v>
      </c>
      <c r="G10" s="23">
        <v>46119.15</v>
      </c>
    </row>
    <row r="11" spans="1:7">
      <c r="A11" s="20">
        <v>1008</v>
      </c>
      <c r="B11" s="21" t="s">
        <v>60</v>
      </c>
      <c r="C11" s="22">
        <v>60000</v>
      </c>
      <c r="D11" s="22">
        <v>60000</v>
      </c>
      <c r="E11" s="22">
        <v>60000</v>
      </c>
      <c r="F11" s="22">
        <v>60000</v>
      </c>
      <c r="G11" s="23">
        <v>60000</v>
      </c>
    </row>
    <row r="12" spans="1:7">
      <c r="A12" s="20">
        <v>1009</v>
      </c>
      <c r="B12" s="21" t="s">
        <v>61</v>
      </c>
      <c r="C12" s="22">
        <v>28000</v>
      </c>
      <c r="D12" s="22">
        <v>28000</v>
      </c>
      <c r="E12" s="22">
        <v>28000</v>
      </c>
      <c r="F12" s="22">
        <v>28000</v>
      </c>
      <c r="G12" s="23">
        <v>28000</v>
      </c>
    </row>
    <row r="13" spans="1:7">
      <c r="A13" s="20">
        <v>1010</v>
      </c>
      <c r="B13" s="21" t="s">
        <v>62</v>
      </c>
      <c r="C13" s="22">
        <v>65000</v>
      </c>
      <c r="D13" s="22">
        <v>65000</v>
      </c>
      <c r="E13" s="22">
        <v>65000</v>
      </c>
      <c r="F13" s="22">
        <v>65000</v>
      </c>
      <c r="G13" s="23">
        <v>65000</v>
      </c>
    </row>
    <row r="14" spans="1:7">
      <c r="A14" s="20">
        <v>1011</v>
      </c>
      <c r="B14" s="21" t="s">
        <v>63</v>
      </c>
      <c r="C14" s="22">
        <v>58000</v>
      </c>
      <c r="D14" s="22">
        <v>63800</v>
      </c>
      <c r="E14" s="22">
        <v>70180</v>
      </c>
      <c r="F14" s="22">
        <v>77198</v>
      </c>
      <c r="G14" s="23">
        <v>84917.8</v>
      </c>
    </row>
    <row r="15" spans="1:7">
      <c r="A15" s="20">
        <v>1012</v>
      </c>
      <c r="B15" s="21" t="s">
        <v>64</v>
      </c>
      <c r="C15" s="22">
        <v>57000</v>
      </c>
      <c r="D15" s="22">
        <v>62700</v>
      </c>
      <c r="E15" s="22">
        <v>68970</v>
      </c>
      <c r="F15" s="22">
        <v>75867</v>
      </c>
      <c r="G15" s="23">
        <v>83453.7</v>
      </c>
    </row>
    <row r="16" spans="1:7">
      <c r="A16" s="20">
        <v>1013</v>
      </c>
      <c r="B16" s="21" t="s">
        <v>65</v>
      </c>
      <c r="C16" s="22">
        <v>80000</v>
      </c>
      <c r="D16" s="22">
        <v>80000</v>
      </c>
      <c r="E16" s="22">
        <v>80000</v>
      </c>
      <c r="F16" s="22">
        <v>80000</v>
      </c>
      <c r="G16" s="23">
        <v>80000</v>
      </c>
    </row>
    <row r="17" spans="1:12">
      <c r="A17" s="20">
        <v>1014</v>
      </c>
      <c r="B17" s="24" t="s">
        <v>66</v>
      </c>
      <c r="C17" s="25">
        <v>120000</v>
      </c>
      <c r="D17" s="25">
        <v>120000</v>
      </c>
      <c r="E17" s="25">
        <v>120000</v>
      </c>
      <c r="F17" s="25">
        <v>120000</v>
      </c>
      <c r="G17" s="26">
        <v>120000</v>
      </c>
    </row>
    <row r="19" spans="1:12">
      <c r="A19" s="52"/>
      <c r="B19" s="46"/>
      <c r="C19" s="53" t="s">
        <v>67</v>
      </c>
      <c r="D19" s="45"/>
      <c r="E19" s="45"/>
      <c r="F19" s="45"/>
      <c r="G19" s="54"/>
      <c r="H19" s="27"/>
      <c r="I19" s="28"/>
      <c r="J19" s="28"/>
      <c r="K19" s="28"/>
      <c r="L19" s="29"/>
    </row>
    <row r="20" spans="1:12">
      <c r="A20" s="30" t="s">
        <v>51</v>
      </c>
      <c r="B20" s="31" t="s">
        <v>50</v>
      </c>
      <c r="C20" s="32">
        <v>1</v>
      </c>
      <c r="D20" s="32">
        <v>2</v>
      </c>
      <c r="E20" s="32">
        <v>3</v>
      </c>
      <c r="F20" s="32">
        <v>4</v>
      </c>
      <c r="G20" s="33">
        <v>5</v>
      </c>
      <c r="H20" s="34" t="s">
        <v>68</v>
      </c>
      <c r="I20" s="34" t="s">
        <v>69</v>
      </c>
      <c r="J20" s="34" t="s">
        <v>70</v>
      </c>
      <c r="K20" s="34" t="s">
        <v>71</v>
      </c>
      <c r="L20" s="34" t="s">
        <v>72</v>
      </c>
    </row>
    <row r="21" spans="1:12" ht="15.75" customHeight="1">
      <c r="A21" s="4" t="str">
        <f t="array" ref="A21:A35">LOOKUP(B21:B35,A3:A17,B3:B17)</f>
        <v>Campana</v>
      </c>
      <c r="B21" s="35">
        <v>1000</v>
      </c>
      <c r="C21" s="22">
        <v>27000</v>
      </c>
      <c r="D21" s="22">
        <v>28000</v>
      </c>
      <c r="E21" s="22">
        <v>28500</v>
      </c>
      <c r="F21" s="22">
        <v>28500</v>
      </c>
      <c r="G21" s="36">
        <v>32000</v>
      </c>
      <c r="H21" s="22">
        <f t="shared" ref="H21:H35" si="0">SUM(C21:G21)</f>
        <v>144000</v>
      </c>
      <c r="I21" s="22">
        <f t="shared" ref="I21:I35" si="1">AVERAGE(C21:G21)</f>
        <v>28800</v>
      </c>
      <c r="J21" s="22">
        <f t="shared" ref="J21:J35" si="2">MAX(C21:G21)</f>
        <v>32000</v>
      </c>
      <c r="K21" s="22">
        <f t="shared" ref="K21:K35" si="3">MIN(C21:G21)</f>
        <v>27000</v>
      </c>
      <c r="L21" s="5">
        <f t="shared" ref="L21:L35" si="4">35-20</f>
        <v>15</v>
      </c>
    </row>
    <row r="22" spans="1:12" ht="15.75" customHeight="1">
      <c r="A22" s="4" t="str">
        <v>Calentador tiro natural</v>
      </c>
      <c r="B22" s="35">
        <v>1001</v>
      </c>
      <c r="C22" s="22">
        <v>32000</v>
      </c>
      <c r="D22" s="22">
        <v>35200</v>
      </c>
      <c r="E22" s="22">
        <v>38720</v>
      </c>
      <c r="F22" s="22">
        <v>42592</v>
      </c>
      <c r="G22" s="36">
        <v>46851.199999999997</v>
      </c>
      <c r="H22" s="22">
        <f t="shared" si="0"/>
        <v>195363.20000000001</v>
      </c>
      <c r="I22" s="22">
        <f t="shared" si="1"/>
        <v>39072.639999999999</v>
      </c>
      <c r="J22" s="22">
        <f t="shared" si="2"/>
        <v>46851.199999999997</v>
      </c>
      <c r="K22" s="22">
        <f t="shared" si="3"/>
        <v>32000</v>
      </c>
      <c r="L22" s="5">
        <f t="shared" si="4"/>
        <v>15</v>
      </c>
    </row>
    <row r="23" spans="1:12" ht="15.75" customHeight="1">
      <c r="A23" s="4" t="str">
        <v>Calentador tiro forzado</v>
      </c>
      <c r="B23" s="35">
        <v>1002</v>
      </c>
      <c r="C23" s="22">
        <v>34000</v>
      </c>
      <c r="D23" s="22">
        <v>37400</v>
      </c>
      <c r="E23" s="22">
        <v>41140</v>
      </c>
      <c r="F23" s="22">
        <v>45254</v>
      </c>
      <c r="G23" s="36">
        <v>49779.4</v>
      </c>
      <c r="H23" s="22">
        <f t="shared" si="0"/>
        <v>207573.4</v>
      </c>
      <c r="I23" s="22">
        <f t="shared" si="1"/>
        <v>41514.68</v>
      </c>
      <c r="J23" s="22">
        <f t="shared" si="2"/>
        <v>49779.4</v>
      </c>
      <c r="K23" s="22">
        <f t="shared" si="3"/>
        <v>34000</v>
      </c>
      <c r="L23" s="5">
        <f t="shared" si="4"/>
        <v>15</v>
      </c>
    </row>
    <row r="24" spans="1:12" ht="15.75" customHeight="1">
      <c r="A24" s="4" t="str">
        <v>Calentador acumulacion</v>
      </c>
      <c r="B24" s="35">
        <v>1003</v>
      </c>
      <c r="C24" s="22">
        <v>38500</v>
      </c>
      <c r="D24" s="22">
        <v>42350</v>
      </c>
      <c r="E24" s="22">
        <v>46585</v>
      </c>
      <c r="F24" s="22">
        <v>51243.5</v>
      </c>
      <c r="G24" s="36">
        <v>56367.85</v>
      </c>
      <c r="H24" s="22">
        <f t="shared" si="0"/>
        <v>235046.35</v>
      </c>
      <c r="I24" s="22">
        <f t="shared" si="1"/>
        <v>47009.270000000004</v>
      </c>
      <c r="J24" s="22">
        <f t="shared" si="2"/>
        <v>56367.85</v>
      </c>
      <c r="K24" s="22">
        <f t="shared" si="3"/>
        <v>38500</v>
      </c>
      <c r="L24" s="5">
        <f t="shared" si="4"/>
        <v>15</v>
      </c>
    </row>
    <row r="25" spans="1:12" ht="15.75" customHeight="1">
      <c r="A25" s="4" t="str">
        <v>Estufa</v>
      </c>
      <c r="B25" s="35">
        <v>1004</v>
      </c>
      <c r="C25" s="22">
        <v>25000</v>
      </c>
      <c r="D25" s="22">
        <v>27500</v>
      </c>
      <c r="E25" s="22">
        <v>30250</v>
      </c>
      <c r="F25" s="22">
        <v>33275</v>
      </c>
      <c r="G25" s="36">
        <v>36602.5</v>
      </c>
      <c r="H25" s="22">
        <f t="shared" si="0"/>
        <v>152627.5</v>
      </c>
      <c r="I25" s="22">
        <f t="shared" si="1"/>
        <v>30525.5</v>
      </c>
      <c r="J25" s="22">
        <f t="shared" si="2"/>
        <v>36602.5</v>
      </c>
      <c r="K25" s="22">
        <f t="shared" si="3"/>
        <v>25000</v>
      </c>
      <c r="L25" s="5">
        <f t="shared" si="4"/>
        <v>15</v>
      </c>
    </row>
    <row r="26" spans="1:12" ht="15.75" customHeight="1">
      <c r="A26" s="4" t="str">
        <v>Horno a gas</v>
      </c>
      <c r="B26" s="35">
        <v>1005</v>
      </c>
      <c r="C26" s="22">
        <v>25000</v>
      </c>
      <c r="D26" s="22">
        <v>27500</v>
      </c>
      <c r="E26" s="22">
        <v>30250</v>
      </c>
      <c r="F26" s="22">
        <v>33275</v>
      </c>
      <c r="G26" s="36">
        <v>36602.5</v>
      </c>
      <c r="H26" s="22">
        <f t="shared" si="0"/>
        <v>152627.5</v>
      </c>
      <c r="I26" s="22">
        <f t="shared" si="1"/>
        <v>30525.5</v>
      </c>
      <c r="J26" s="22">
        <f t="shared" si="2"/>
        <v>36602.5</v>
      </c>
      <c r="K26" s="22">
        <f t="shared" si="3"/>
        <v>25000</v>
      </c>
      <c r="L26" s="5">
        <f t="shared" si="4"/>
        <v>15</v>
      </c>
    </row>
    <row r="27" spans="1:12" ht="15.75" customHeight="1">
      <c r="A27" s="4" t="str">
        <v>Horno electrico</v>
      </c>
      <c r="B27" s="35">
        <v>1006</v>
      </c>
      <c r="C27" s="22">
        <v>27000</v>
      </c>
      <c r="D27" s="22">
        <v>29700</v>
      </c>
      <c r="E27" s="22">
        <v>32670</v>
      </c>
      <c r="F27" s="22">
        <v>35937</v>
      </c>
      <c r="G27" s="36">
        <v>39530.699999999997</v>
      </c>
      <c r="H27" s="22">
        <f t="shared" si="0"/>
        <v>164837.70000000001</v>
      </c>
      <c r="I27" s="22">
        <f t="shared" si="1"/>
        <v>32967.54</v>
      </c>
      <c r="J27" s="22">
        <f t="shared" si="2"/>
        <v>39530.699999999997</v>
      </c>
      <c r="K27" s="22">
        <f t="shared" si="3"/>
        <v>27000</v>
      </c>
      <c r="L27" s="5">
        <f t="shared" si="4"/>
        <v>15</v>
      </c>
    </row>
    <row r="28" spans="1:12" ht="15.75" customHeight="1">
      <c r="A28" s="4" t="str">
        <v>Horno mixto</v>
      </c>
      <c r="B28" s="35">
        <v>1007</v>
      </c>
      <c r="C28" s="22">
        <v>31500</v>
      </c>
      <c r="D28" s="22">
        <v>34650</v>
      </c>
      <c r="E28" s="22">
        <v>38115</v>
      </c>
      <c r="F28" s="22">
        <v>41926.5</v>
      </c>
      <c r="G28" s="36">
        <v>46119.15</v>
      </c>
      <c r="H28" s="22">
        <f t="shared" si="0"/>
        <v>192310.65</v>
      </c>
      <c r="I28" s="22">
        <f t="shared" si="1"/>
        <v>38462.129999999997</v>
      </c>
      <c r="J28" s="22">
        <f t="shared" si="2"/>
        <v>46119.15</v>
      </c>
      <c r="K28" s="22">
        <f t="shared" si="3"/>
        <v>31500</v>
      </c>
      <c r="L28" s="5">
        <f t="shared" si="4"/>
        <v>15</v>
      </c>
    </row>
    <row r="29" spans="1:12" ht="15.75" customHeight="1">
      <c r="A29" s="4" t="str">
        <v>Chimenea</v>
      </c>
      <c r="B29" s="35">
        <v>1008</v>
      </c>
      <c r="C29" s="22">
        <v>60000</v>
      </c>
      <c r="D29" s="22">
        <v>60000</v>
      </c>
      <c r="E29" s="22">
        <v>60000</v>
      </c>
      <c r="F29" s="22">
        <v>60000</v>
      </c>
      <c r="G29" s="36">
        <v>60000</v>
      </c>
      <c r="H29" s="22">
        <f t="shared" si="0"/>
        <v>300000</v>
      </c>
      <c r="I29" s="22">
        <f t="shared" si="1"/>
        <v>60000</v>
      </c>
      <c r="J29" s="22">
        <f t="shared" si="2"/>
        <v>60000</v>
      </c>
      <c r="K29" s="22">
        <f t="shared" si="3"/>
        <v>60000</v>
      </c>
      <c r="L29" s="5">
        <f t="shared" si="4"/>
        <v>15</v>
      </c>
    </row>
    <row r="30" spans="1:12" ht="15.75" customHeight="1">
      <c r="A30" s="4" t="str">
        <v>BBQ</v>
      </c>
      <c r="B30" s="35">
        <v>1009</v>
      </c>
      <c r="C30" s="22">
        <v>28000</v>
      </c>
      <c r="D30" s="22">
        <v>28000</v>
      </c>
      <c r="E30" s="22">
        <v>28000</v>
      </c>
      <c r="F30" s="22">
        <v>28000</v>
      </c>
      <c r="G30" s="36">
        <v>28000</v>
      </c>
      <c r="H30" s="22">
        <f t="shared" si="0"/>
        <v>140000</v>
      </c>
      <c r="I30" s="22">
        <f t="shared" si="1"/>
        <v>28000</v>
      </c>
      <c r="J30" s="22">
        <f t="shared" si="2"/>
        <v>28000</v>
      </c>
      <c r="K30" s="22">
        <f t="shared" si="3"/>
        <v>28000</v>
      </c>
      <c r="L30" s="5">
        <f t="shared" si="4"/>
        <v>15</v>
      </c>
    </row>
    <row r="31" spans="1:12" ht="15.75" customHeight="1">
      <c r="A31" s="4" t="str">
        <v>Calecfator</v>
      </c>
      <c r="B31" s="35">
        <v>1010</v>
      </c>
      <c r="C31" s="22">
        <v>65000</v>
      </c>
      <c r="D31" s="22">
        <v>65000</v>
      </c>
      <c r="E31" s="22">
        <v>65000</v>
      </c>
      <c r="F31" s="22">
        <v>65000</v>
      </c>
      <c r="G31" s="36">
        <v>65000</v>
      </c>
      <c r="H31" s="22">
        <f t="shared" si="0"/>
        <v>325000</v>
      </c>
      <c r="I31" s="22">
        <f t="shared" si="1"/>
        <v>65000</v>
      </c>
      <c r="J31" s="22">
        <f t="shared" si="2"/>
        <v>65000</v>
      </c>
      <c r="K31" s="22">
        <f t="shared" si="3"/>
        <v>65000</v>
      </c>
      <c r="L31" s="5">
        <f t="shared" si="4"/>
        <v>15</v>
      </c>
    </row>
    <row r="32" spans="1:12" ht="15.75" customHeight="1">
      <c r="A32" s="4" t="str">
        <v>Secadora carga frontal</v>
      </c>
      <c r="B32" s="35">
        <v>1011</v>
      </c>
      <c r="C32" s="22">
        <v>58000</v>
      </c>
      <c r="D32" s="22">
        <v>63800</v>
      </c>
      <c r="E32" s="22">
        <v>70180</v>
      </c>
      <c r="F32" s="22">
        <v>77198</v>
      </c>
      <c r="G32" s="36">
        <v>84917.8</v>
      </c>
      <c r="H32" s="22">
        <f t="shared" si="0"/>
        <v>354095.8</v>
      </c>
      <c r="I32" s="22">
        <f t="shared" si="1"/>
        <v>70819.16</v>
      </c>
      <c r="J32" s="22">
        <f t="shared" si="2"/>
        <v>84917.8</v>
      </c>
      <c r="K32" s="22">
        <f t="shared" si="3"/>
        <v>58000</v>
      </c>
      <c r="L32" s="5">
        <f t="shared" si="4"/>
        <v>15</v>
      </c>
    </row>
    <row r="33" spans="1:12" ht="15.75" customHeight="1">
      <c r="A33" s="4" t="str">
        <v xml:space="preserve">Secadora torres </v>
      </c>
      <c r="B33" s="35">
        <v>1012</v>
      </c>
      <c r="C33" s="22">
        <v>57000</v>
      </c>
      <c r="D33" s="22">
        <v>62700</v>
      </c>
      <c r="E33" s="22">
        <v>68970</v>
      </c>
      <c r="F33" s="22">
        <v>75867</v>
      </c>
      <c r="G33" s="36">
        <v>83453.7</v>
      </c>
      <c r="H33" s="22">
        <f t="shared" si="0"/>
        <v>347990.7</v>
      </c>
      <c r="I33" s="22">
        <f t="shared" si="1"/>
        <v>69598.14</v>
      </c>
      <c r="J33" s="22">
        <f t="shared" si="2"/>
        <v>83453.7</v>
      </c>
      <c r="K33" s="22">
        <f t="shared" si="3"/>
        <v>57000</v>
      </c>
      <c r="L33" s="5">
        <f t="shared" si="4"/>
        <v>15</v>
      </c>
    </row>
    <row r="34" spans="1:12" ht="15.75" customHeight="1">
      <c r="A34" s="4" t="str">
        <v>Modificacion redes gas recidencial</v>
      </c>
      <c r="B34" s="35">
        <v>1013</v>
      </c>
      <c r="C34" s="22">
        <v>80000</v>
      </c>
      <c r="D34" s="22">
        <v>80000</v>
      </c>
      <c r="E34" s="22">
        <v>80000</v>
      </c>
      <c r="F34" s="22">
        <v>80000</v>
      </c>
      <c r="G34" s="36">
        <v>80000</v>
      </c>
      <c r="H34" s="22">
        <f t="shared" si="0"/>
        <v>400000</v>
      </c>
      <c r="I34" s="22">
        <f t="shared" si="1"/>
        <v>80000</v>
      </c>
      <c r="J34" s="22">
        <f t="shared" si="2"/>
        <v>80000</v>
      </c>
      <c r="K34" s="22">
        <f t="shared" si="3"/>
        <v>80000</v>
      </c>
      <c r="L34" s="5">
        <f t="shared" si="4"/>
        <v>15</v>
      </c>
    </row>
    <row r="35" spans="1:12" ht="15.75" customHeight="1">
      <c r="A35" s="7" t="str">
        <v>Modificacion redes gas industrial</v>
      </c>
      <c r="B35" s="37">
        <v>1014</v>
      </c>
      <c r="C35" s="25">
        <v>120000</v>
      </c>
      <c r="D35" s="25">
        <v>120000</v>
      </c>
      <c r="E35" s="25">
        <v>120000</v>
      </c>
      <c r="F35" s="25">
        <v>120000</v>
      </c>
      <c r="G35" s="38">
        <v>120000</v>
      </c>
      <c r="H35" s="22">
        <f t="shared" si="0"/>
        <v>600000</v>
      </c>
      <c r="I35" s="22">
        <f t="shared" si="1"/>
        <v>120000</v>
      </c>
      <c r="J35" s="22">
        <f t="shared" si="2"/>
        <v>120000</v>
      </c>
      <c r="K35" s="22">
        <f t="shared" si="3"/>
        <v>120000</v>
      </c>
      <c r="L35" s="5">
        <f t="shared" si="4"/>
        <v>15</v>
      </c>
    </row>
    <row r="36" spans="1:12" ht="15.75" customHeight="1">
      <c r="A36" s="39"/>
      <c r="B36" s="39"/>
    </row>
    <row r="37" spans="1:12" ht="15.75" customHeight="1">
      <c r="A37" s="39"/>
      <c r="B37" s="39"/>
    </row>
    <row r="38" spans="1:12" ht="15.75" customHeight="1">
      <c r="A38" s="39"/>
      <c r="B38" s="39"/>
    </row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G1"/>
    <mergeCell ref="A19:B19"/>
    <mergeCell ref="C19:G1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CONCENTRADO</vt:lpstr>
      <vt:lpstr>ESTRATOS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Rodriguez</dc:creator>
  <cp:lastModifiedBy>Christian Rodriguez</cp:lastModifiedBy>
  <dcterms:created xsi:type="dcterms:W3CDTF">2024-02-15T23:29:50Z</dcterms:created>
  <dcterms:modified xsi:type="dcterms:W3CDTF">2024-02-16T04:29:53Z</dcterms:modified>
</cp:coreProperties>
</file>