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EJERCICIO 2" sheetId="4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11" i="4"/>
  <c r="A12"/>
  <c r="D12"/>
  <c r="D13"/>
  <c r="D14"/>
  <c r="D16"/>
  <c r="D17"/>
  <c r="D18"/>
  <c r="D19"/>
  <c r="D15"/>
  <c r="G4"/>
  <c r="G5"/>
  <c r="G3"/>
  <c r="D6"/>
  <c r="F5" s="1"/>
  <c r="A13" l="1"/>
  <c r="H5"/>
  <c r="L5"/>
  <c r="K5"/>
  <c r="F3"/>
  <c r="F4"/>
  <c r="A14" l="1"/>
  <c r="K3"/>
  <c r="L3"/>
  <c r="H3"/>
  <c r="K4"/>
  <c r="L4"/>
  <c r="H4"/>
  <c r="A15" l="1"/>
  <c r="A16" s="1"/>
  <c r="A17" s="1"/>
  <c r="A18" s="1"/>
  <c r="A19" s="1"/>
  <c r="B14"/>
  <c r="H6"/>
  <c r="I4" s="1"/>
  <c r="J4" s="1"/>
  <c r="K6"/>
  <c r="B17"/>
  <c r="B19"/>
  <c r="B18"/>
  <c r="I3"/>
  <c r="L6"/>
  <c r="C11" l="1"/>
  <c r="E11" s="1"/>
  <c r="C12"/>
  <c r="E12" s="1"/>
  <c r="C13"/>
  <c r="E13" s="1"/>
  <c r="B11"/>
  <c r="F11" s="1"/>
  <c r="B12"/>
  <c r="F12" s="1"/>
  <c r="B13"/>
  <c r="I5"/>
  <c r="J5" s="1"/>
  <c r="C14"/>
  <c r="E14" s="1"/>
  <c r="F14" s="1"/>
  <c r="B15"/>
  <c r="C15"/>
  <c r="E15" s="1"/>
  <c r="C18"/>
  <c r="E18" s="1"/>
  <c r="F18" s="1"/>
  <c r="C17"/>
  <c r="E17" s="1"/>
  <c r="F17" s="1"/>
  <c r="C19"/>
  <c r="E19" s="1"/>
  <c r="F19" s="1"/>
  <c r="J3"/>
  <c r="J6" s="1"/>
  <c r="I6"/>
  <c r="F13" l="1"/>
  <c r="C16"/>
  <c r="E16" s="1"/>
  <c r="B16"/>
  <c r="F15"/>
  <c r="F16" l="1"/>
</calcChain>
</file>

<file path=xl/sharedStrings.xml><?xml version="1.0" encoding="utf-8"?>
<sst xmlns="http://schemas.openxmlformats.org/spreadsheetml/2006/main" count="26" uniqueCount="22">
  <si>
    <t>PRODUCTO</t>
  </si>
  <si>
    <t>C.V</t>
  </si>
  <si>
    <t>C.F</t>
  </si>
  <si>
    <t>% DE PARTICIPACION</t>
  </si>
  <si>
    <t>CONTRIBUCION</t>
  </si>
  <si>
    <t>PUNTO DE EQUILIBRIO</t>
  </si>
  <si>
    <t>Qe</t>
  </si>
  <si>
    <t>INGRESOS</t>
  </si>
  <si>
    <t>P.V.</t>
  </si>
  <si>
    <t>Q</t>
  </si>
  <si>
    <t>INGRESO</t>
  </si>
  <si>
    <t>C.T</t>
  </si>
  <si>
    <t>U</t>
  </si>
  <si>
    <t>DEMANDA MENSUAL</t>
  </si>
  <si>
    <t xml:space="preserve">MARGEN DE CONTRIBUCION </t>
  </si>
  <si>
    <t>MARGEN DE CONTRIBUCION PONDERADO</t>
  </si>
  <si>
    <t>P.V. PONDERADO</t>
  </si>
  <si>
    <t>C.V. PONDERADO</t>
  </si>
  <si>
    <t>C.V.</t>
  </si>
  <si>
    <t>C.F.</t>
  </si>
  <si>
    <t>C.T.</t>
  </si>
  <si>
    <t>TOTAL</t>
  </si>
</sst>
</file>

<file path=xl/styles.xml><?xml version="1.0" encoding="utf-8"?>
<styleSheet xmlns="http://schemas.openxmlformats.org/spreadsheetml/2006/main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[$$-80A]* #,##0.00_-;\-[$$-80A]* #,##0.00_-;_-[$$-80A]* &quot;-&quot;??_-;_-@_-"/>
    <numFmt numFmtId="166" formatCode="&quot;$&quot;#,##0.00;[Red]&quot;$&quot;#,##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44" fontId="0" fillId="0" borderId="0" xfId="0" applyNumberFormat="1"/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164" fontId="0" fillId="0" borderId="1" xfId="0" applyNumberFormat="1" applyBorder="1"/>
    <xf numFmtId="44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9" fontId="0" fillId="0" borderId="1" xfId="2" applyFont="1" applyBorder="1"/>
    <xf numFmtId="2" fontId="2" fillId="0" borderId="1" xfId="0" applyNumberFormat="1" applyFont="1" applyBorder="1" applyAlignment="1"/>
    <xf numFmtId="44" fontId="0" fillId="0" borderId="1" xfId="1" applyFont="1" applyBorder="1"/>
    <xf numFmtId="0" fontId="0" fillId="0" borderId="2" xfId="0" applyBorder="1" applyAlignment="1">
      <alignment horizontal="center" vertical="center"/>
    </xf>
    <xf numFmtId="165" fontId="0" fillId="0" borderId="1" xfId="1" applyNumberFormat="1" applyFont="1" applyBorder="1"/>
    <xf numFmtId="8" fontId="0" fillId="0" borderId="1" xfId="0" applyNumberFormat="1" applyBorder="1"/>
    <xf numFmtId="166" fontId="0" fillId="0" borderId="1" xfId="1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  <colors>
    <mruColors>
      <color rgb="FFFC161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'EJERCICIO 2'!$B$9:$B$10</c:f>
              <c:strCache>
                <c:ptCount val="1"/>
                <c:pt idx="0">
                  <c:v>INGRESO INGRESO</c:v>
                </c:pt>
              </c:strCache>
            </c:strRef>
          </c:tx>
          <c:xVal>
            <c:numRef>
              <c:f>'EJERCICIO 2'!$A$11:$A$19</c:f>
              <c:numCache>
                <c:formatCode>General</c:formatCode>
                <c:ptCount val="9"/>
                <c:pt idx="0">
                  <c:v>100.22</c:v>
                </c:pt>
                <c:pt idx="1">
                  <c:v>138.22</c:v>
                </c:pt>
                <c:pt idx="2">
                  <c:v>168.22</c:v>
                </c:pt>
                <c:pt idx="3">
                  <c:v>198.22</c:v>
                </c:pt>
                <c:pt idx="4">
                  <c:v>228.22</c:v>
                </c:pt>
                <c:pt idx="5">
                  <c:v>258.22000000000003</c:v>
                </c:pt>
                <c:pt idx="6">
                  <c:v>288.22000000000003</c:v>
                </c:pt>
                <c:pt idx="7">
                  <c:v>318.22000000000003</c:v>
                </c:pt>
                <c:pt idx="8">
                  <c:v>348.22</c:v>
                </c:pt>
              </c:numCache>
            </c:numRef>
          </c:xVal>
          <c:yVal>
            <c:numRef>
              <c:f>'EJERCICIO 2'!$B$11:$B$19</c:f>
              <c:numCache>
                <c:formatCode>"$"#,##0.00;[Red]"$"#,##0.00</c:formatCode>
                <c:ptCount val="9"/>
                <c:pt idx="0">
                  <c:v>1545.3277419354838</c:v>
                </c:pt>
                <c:pt idx="1">
                  <c:v>2131.2632258064514</c:v>
                </c:pt>
                <c:pt idx="2">
                  <c:v>2593.8438709677416</c:v>
                </c:pt>
                <c:pt idx="3">
                  <c:v>3056.4245161290319</c:v>
                </c:pt>
                <c:pt idx="4">
                  <c:v>3519.0051612903221</c:v>
                </c:pt>
                <c:pt idx="5">
                  <c:v>3981.5858064516128</c:v>
                </c:pt>
                <c:pt idx="6">
                  <c:v>4444.1664516129031</c:v>
                </c:pt>
                <c:pt idx="7">
                  <c:v>4906.7470967741938</c:v>
                </c:pt>
                <c:pt idx="8">
                  <c:v>5369.3277419354836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'EJERCICIO 2'!$C$9:$C$10</c:f>
              <c:strCache>
                <c:ptCount val="1"/>
                <c:pt idx="0">
                  <c:v>C.V. C.V</c:v>
                </c:pt>
              </c:strCache>
            </c:strRef>
          </c:tx>
          <c:xVal>
            <c:numRef>
              <c:f>'EJERCICIO 2'!$A$11:$A$19</c:f>
              <c:numCache>
                <c:formatCode>General</c:formatCode>
                <c:ptCount val="9"/>
                <c:pt idx="0">
                  <c:v>100.22</c:v>
                </c:pt>
                <c:pt idx="1">
                  <c:v>138.22</c:v>
                </c:pt>
                <c:pt idx="2">
                  <c:v>168.22</c:v>
                </c:pt>
                <c:pt idx="3">
                  <c:v>198.22</c:v>
                </c:pt>
                <c:pt idx="4">
                  <c:v>228.22</c:v>
                </c:pt>
                <c:pt idx="5">
                  <c:v>258.22000000000003</c:v>
                </c:pt>
                <c:pt idx="6">
                  <c:v>288.22000000000003</c:v>
                </c:pt>
                <c:pt idx="7">
                  <c:v>318.22000000000003</c:v>
                </c:pt>
                <c:pt idx="8">
                  <c:v>348.22</c:v>
                </c:pt>
              </c:numCache>
            </c:numRef>
          </c:xVal>
          <c:yVal>
            <c:numRef>
              <c:f>'EJERCICIO 2'!$C$11:$C$19</c:f>
              <c:numCache>
                <c:formatCode>_-[$$-80A]* #,##0.00_-;\-[$$-80A]* #,##0.00_-;_-[$$-80A]* "-"??_-;_-@_-</c:formatCode>
                <c:ptCount val="9"/>
                <c:pt idx="0">
                  <c:v>762.9651612903225</c:v>
                </c:pt>
                <c:pt idx="1">
                  <c:v>1052.2554838709677</c:v>
                </c:pt>
                <c:pt idx="2">
                  <c:v>1280.6425806451612</c:v>
                </c:pt>
                <c:pt idx="3">
                  <c:v>1509.0296774193548</c:v>
                </c:pt>
                <c:pt idx="4">
                  <c:v>1737.4167741935482</c:v>
                </c:pt>
                <c:pt idx="5">
                  <c:v>1965.8038709677421</c:v>
                </c:pt>
                <c:pt idx="6">
                  <c:v>2194.1909677419353</c:v>
                </c:pt>
                <c:pt idx="7">
                  <c:v>2422.578064516129</c:v>
                </c:pt>
                <c:pt idx="8">
                  <c:v>2650.9651612903226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'EJERCICIO 2'!$D$9:$D$10</c:f>
              <c:strCache>
                <c:ptCount val="1"/>
                <c:pt idx="0">
                  <c:v>C.F. C.F</c:v>
                </c:pt>
              </c:strCache>
            </c:strRef>
          </c:tx>
          <c:xVal>
            <c:numRef>
              <c:f>'EJERCICIO 2'!$A$11:$A$19</c:f>
              <c:numCache>
                <c:formatCode>General</c:formatCode>
                <c:ptCount val="9"/>
                <c:pt idx="0">
                  <c:v>100.22</c:v>
                </c:pt>
                <c:pt idx="1">
                  <c:v>138.22</c:v>
                </c:pt>
                <c:pt idx="2">
                  <c:v>168.22</c:v>
                </c:pt>
                <c:pt idx="3">
                  <c:v>198.22</c:v>
                </c:pt>
                <c:pt idx="4">
                  <c:v>228.22</c:v>
                </c:pt>
                <c:pt idx="5">
                  <c:v>258.22000000000003</c:v>
                </c:pt>
                <c:pt idx="6">
                  <c:v>288.22000000000003</c:v>
                </c:pt>
                <c:pt idx="7">
                  <c:v>318.22000000000003</c:v>
                </c:pt>
                <c:pt idx="8">
                  <c:v>348.22</c:v>
                </c:pt>
              </c:numCache>
            </c:numRef>
          </c:xVal>
          <c:yVal>
            <c:numRef>
              <c:f>'EJERCICIO 2'!$D$11:$D$19</c:f>
              <c:numCache>
                <c:formatCode>General</c:formatCode>
                <c:ptCount val="9"/>
                <c:pt idx="0">
                  <c:v>2250</c:v>
                </c:pt>
                <c:pt idx="1">
                  <c:v>2250</c:v>
                </c:pt>
                <c:pt idx="2">
                  <c:v>2250</c:v>
                </c:pt>
                <c:pt idx="3">
                  <c:v>2250</c:v>
                </c:pt>
                <c:pt idx="4">
                  <c:v>2250</c:v>
                </c:pt>
                <c:pt idx="5">
                  <c:v>2250</c:v>
                </c:pt>
                <c:pt idx="6">
                  <c:v>2250</c:v>
                </c:pt>
                <c:pt idx="7">
                  <c:v>2250</c:v>
                </c:pt>
                <c:pt idx="8">
                  <c:v>2250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'EJERCICIO 2'!$E$9:$E$10</c:f>
              <c:strCache>
                <c:ptCount val="1"/>
                <c:pt idx="0">
                  <c:v>C.T. C.T</c:v>
                </c:pt>
              </c:strCache>
            </c:strRef>
          </c:tx>
          <c:xVal>
            <c:numRef>
              <c:f>'EJERCICIO 2'!$A$11:$A$19</c:f>
              <c:numCache>
                <c:formatCode>General</c:formatCode>
                <c:ptCount val="9"/>
                <c:pt idx="0">
                  <c:v>100.22</c:v>
                </c:pt>
                <c:pt idx="1">
                  <c:v>138.22</c:v>
                </c:pt>
                <c:pt idx="2">
                  <c:v>168.22</c:v>
                </c:pt>
                <c:pt idx="3">
                  <c:v>198.22</c:v>
                </c:pt>
                <c:pt idx="4">
                  <c:v>228.22</c:v>
                </c:pt>
                <c:pt idx="5">
                  <c:v>258.22000000000003</c:v>
                </c:pt>
                <c:pt idx="6">
                  <c:v>288.22000000000003</c:v>
                </c:pt>
                <c:pt idx="7">
                  <c:v>318.22000000000003</c:v>
                </c:pt>
                <c:pt idx="8">
                  <c:v>348.22</c:v>
                </c:pt>
              </c:numCache>
            </c:numRef>
          </c:xVal>
          <c:yVal>
            <c:numRef>
              <c:f>'EJERCICIO 2'!$E$11:$E$19</c:f>
              <c:numCache>
                <c:formatCode>_-"$"* #,##0.00_-;\-"$"* #,##0.00_-;_-"$"* "-"??_-;_-@_-</c:formatCode>
                <c:ptCount val="9"/>
                <c:pt idx="0">
                  <c:v>3012.9651612903226</c:v>
                </c:pt>
                <c:pt idx="1">
                  <c:v>3302.2554838709675</c:v>
                </c:pt>
                <c:pt idx="2">
                  <c:v>3530.6425806451612</c:v>
                </c:pt>
                <c:pt idx="3">
                  <c:v>3759.0296774193548</c:v>
                </c:pt>
                <c:pt idx="4">
                  <c:v>3987.416774193548</c:v>
                </c:pt>
                <c:pt idx="5">
                  <c:v>4215.8038709677421</c:v>
                </c:pt>
                <c:pt idx="6">
                  <c:v>4444.1909677419353</c:v>
                </c:pt>
                <c:pt idx="7">
                  <c:v>4672.5780645161285</c:v>
                </c:pt>
                <c:pt idx="8">
                  <c:v>4900.9651612903226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'EJERCICIO 2'!$F$9:$F$10</c:f>
              <c:strCache>
                <c:ptCount val="1"/>
                <c:pt idx="0">
                  <c:v>U U</c:v>
                </c:pt>
              </c:strCache>
            </c:strRef>
          </c:tx>
          <c:xVal>
            <c:numRef>
              <c:f>'EJERCICIO 2'!$A$11:$A$19</c:f>
              <c:numCache>
                <c:formatCode>General</c:formatCode>
                <c:ptCount val="9"/>
                <c:pt idx="0">
                  <c:v>100.22</c:v>
                </c:pt>
                <c:pt idx="1">
                  <c:v>138.22</c:v>
                </c:pt>
                <c:pt idx="2">
                  <c:v>168.22</c:v>
                </c:pt>
                <c:pt idx="3">
                  <c:v>198.22</c:v>
                </c:pt>
                <c:pt idx="4">
                  <c:v>228.22</c:v>
                </c:pt>
                <c:pt idx="5">
                  <c:v>258.22000000000003</c:v>
                </c:pt>
                <c:pt idx="6">
                  <c:v>288.22000000000003</c:v>
                </c:pt>
                <c:pt idx="7">
                  <c:v>318.22000000000003</c:v>
                </c:pt>
                <c:pt idx="8">
                  <c:v>348.22</c:v>
                </c:pt>
              </c:numCache>
            </c:numRef>
          </c:xVal>
          <c:yVal>
            <c:numRef>
              <c:f>'EJERCICIO 2'!$F$11:$F$19</c:f>
              <c:numCache>
                <c:formatCode>"$"#,##0.00;[Red]\-"$"#,##0.00</c:formatCode>
                <c:ptCount val="9"/>
                <c:pt idx="0">
                  <c:v>-1467.6374193548388</c:v>
                </c:pt>
                <c:pt idx="1">
                  <c:v>-1170.9922580645161</c:v>
                </c:pt>
                <c:pt idx="2">
                  <c:v>-936.79870967741954</c:v>
                </c:pt>
                <c:pt idx="3">
                  <c:v>-702.60516129032294</c:v>
                </c:pt>
                <c:pt idx="4">
                  <c:v>-468.41161290322589</c:v>
                </c:pt>
                <c:pt idx="5">
                  <c:v>-234.21806451612929</c:v>
                </c:pt>
                <c:pt idx="6">
                  <c:v>-2.4516129032235767E-2</c:v>
                </c:pt>
                <c:pt idx="7">
                  <c:v>234.16903225806527</c:v>
                </c:pt>
                <c:pt idx="8">
                  <c:v>468.36258064516096</c:v>
                </c:pt>
              </c:numCache>
            </c:numRef>
          </c:yVal>
          <c:smooth val="1"/>
        </c:ser>
        <c:axId val="71431680"/>
        <c:axId val="71433216"/>
      </c:scatterChart>
      <c:valAx>
        <c:axId val="71431680"/>
        <c:scaling>
          <c:orientation val="minMax"/>
          <c:max val="400"/>
          <c:min val="100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71433216"/>
        <c:crosses val="autoZero"/>
        <c:crossBetween val="midCat"/>
        <c:majorUnit val="50"/>
      </c:valAx>
      <c:valAx>
        <c:axId val="71433216"/>
        <c:scaling>
          <c:orientation val="minMax"/>
        </c:scaling>
        <c:axPos val="l"/>
        <c:majorGridlines/>
        <c:numFmt formatCode="&quot;$&quot;#,##0.00;[Red]&quot;$&quot;#,##0.00" sourceLinked="1"/>
        <c:majorTickMark val="none"/>
        <c:tickLblPos val="nextTo"/>
        <c:spPr>
          <a:noFill/>
        </c:spPr>
        <c:txPr>
          <a:bodyPr/>
          <a:lstStyle/>
          <a:p>
            <a:pPr>
              <a:defRPr sz="1400" b="1"/>
            </a:pPr>
            <a:endParaRPr lang="es-MX"/>
          </a:p>
        </c:txPr>
        <c:crossAx val="71431680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384969</xdr:colOff>
      <xdr:row>9</xdr:row>
      <xdr:rowOff>178594</xdr:rowOff>
    </xdr:from>
    <xdr:to>
      <xdr:col>16</xdr:col>
      <xdr:colOff>527844</xdr:colOff>
      <xdr:row>43</xdr:row>
      <xdr:rowOff>154782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488156</xdr:colOff>
      <xdr:row>15</xdr:row>
      <xdr:rowOff>178593</xdr:rowOff>
    </xdr:from>
    <xdr:to>
      <xdr:col>12</xdr:col>
      <xdr:colOff>619124</xdr:colOff>
      <xdr:row>16</xdr:row>
      <xdr:rowOff>95249</xdr:rowOff>
    </xdr:to>
    <xdr:sp macro="" textlink="">
      <xdr:nvSpPr>
        <xdr:cNvPr id="15" name="14 Elipse"/>
        <xdr:cNvSpPr/>
      </xdr:nvSpPr>
      <xdr:spPr>
        <a:xfrm>
          <a:off x="11191875" y="3309937"/>
          <a:ext cx="130968" cy="107156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9</xdr:col>
      <xdr:colOff>583406</xdr:colOff>
      <xdr:row>8</xdr:row>
      <xdr:rowOff>11906</xdr:rowOff>
    </xdr:from>
    <xdr:to>
      <xdr:col>15</xdr:col>
      <xdr:colOff>392907</xdr:colOff>
      <xdr:row>32</xdr:row>
      <xdr:rowOff>59532</xdr:rowOff>
    </xdr:to>
    <xdr:grpSp>
      <xdr:nvGrpSpPr>
        <xdr:cNvPr id="22" name="21 Grupo"/>
        <xdr:cNvGrpSpPr/>
      </xdr:nvGrpSpPr>
      <xdr:grpSpPr>
        <a:xfrm>
          <a:off x="8755856" y="1821656"/>
          <a:ext cx="4667251" cy="4619626"/>
          <a:chOff x="8715375" y="1809750"/>
          <a:chExt cx="4667251" cy="4619626"/>
        </a:xfrm>
      </xdr:grpSpPr>
      <xdr:sp macro="" textlink="">
        <xdr:nvSpPr>
          <xdr:cNvPr id="14" name="13 CuadroTexto"/>
          <xdr:cNvSpPr txBox="1"/>
        </xdr:nvSpPr>
        <xdr:spPr>
          <a:xfrm>
            <a:off x="8715375" y="1809750"/>
            <a:ext cx="1878463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s-MX" sz="1400" b="1"/>
              <a:t>PUNTO DE EQUILIBRIO</a:t>
            </a:r>
          </a:p>
        </xdr:txBody>
      </xdr:sp>
      <xdr:sp macro="" textlink="">
        <xdr:nvSpPr>
          <xdr:cNvPr id="16" name="15 CuadroTexto"/>
          <xdr:cNvSpPr txBox="1"/>
        </xdr:nvSpPr>
        <xdr:spPr>
          <a:xfrm>
            <a:off x="12858750" y="4905375"/>
            <a:ext cx="47625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MX" sz="1600" b="1">
                <a:solidFill>
                  <a:srgbClr val="92D050"/>
                </a:solidFill>
              </a:rPr>
              <a:t>CF</a:t>
            </a:r>
          </a:p>
        </xdr:txBody>
      </xdr:sp>
      <xdr:sp macro="" textlink="">
        <xdr:nvSpPr>
          <xdr:cNvPr id="18" name="17 CuadroTexto"/>
          <xdr:cNvSpPr txBox="1"/>
        </xdr:nvSpPr>
        <xdr:spPr>
          <a:xfrm>
            <a:off x="12846845" y="2559845"/>
            <a:ext cx="392906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MX" sz="1600" b="1">
                <a:solidFill>
                  <a:srgbClr val="0070C0"/>
                </a:solidFill>
              </a:rPr>
              <a:t>U</a:t>
            </a:r>
          </a:p>
        </xdr:txBody>
      </xdr:sp>
      <xdr:sp macro="" textlink="">
        <xdr:nvSpPr>
          <xdr:cNvPr id="19" name="18 CuadroTexto"/>
          <xdr:cNvSpPr txBox="1"/>
        </xdr:nvSpPr>
        <xdr:spPr>
          <a:xfrm>
            <a:off x="12965908" y="2952750"/>
            <a:ext cx="416718" cy="29765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MX" sz="1600" b="1">
                <a:solidFill>
                  <a:srgbClr val="7030A0"/>
                </a:solidFill>
              </a:rPr>
              <a:t>CT</a:t>
            </a:r>
          </a:p>
        </xdr:txBody>
      </xdr:sp>
      <xdr:sp macro="" textlink="">
        <xdr:nvSpPr>
          <xdr:cNvPr id="20" name="19 CuadroTexto"/>
          <xdr:cNvSpPr txBox="1"/>
        </xdr:nvSpPr>
        <xdr:spPr>
          <a:xfrm>
            <a:off x="12882562" y="4488657"/>
            <a:ext cx="416718" cy="29765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MX" sz="1600" b="1">
                <a:solidFill>
                  <a:srgbClr val="C00000"/>
                </a:solidFill>
              </a:rPr>
              <a:t>CV</a:t>
            </a:r>
          </a:p>
        </xdr:txBody>
      </xdr:sp>
      <xdr:sp macro="" textlink="">
        <xdr:nvSpPr>
          <xdr:cNvPr id="21" name="20 CuadroTexto"/>
          <xdr:cNvSpPr txBox="1"/>
        </xdr:nvSpPr>
        <xdr:spPr>
          <a:xfrm>
            <a:off x="12906375" y="6131719"/>
            <a:ext cx="416718" cy="29765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MX" sz="1600" b="1">
                <a:solidFill>
                  <a:schemeClr val="tx2">
                    <a:lumMod val="60000"/>
                    <a:lumOff val="40000"/>
                  </a:schemeClr>
                </a:solidFill>
              </a:rPr>
              <a:t>U</a:t>
            </a:r>
          </a:p>
        </xdr:txBody>
      </xdr:sp>
    </xdr:grpSp>
    <xdr:clientData/>
  </xdr:twoCellAnchor>
  <xdr:twoCellAnchor>
    <xdr:from>
      <xdr:col>7</xdr:col>
      <xdr:colOff>535781</xdr:colOff>
      <xdr:row>16</xdr:row>
      <xdr:rowOff>17858</xdr:rowOff>
    </xdr:from>
    <xdr:to>
      <xdr:col>12</xdr:col>
      <xdr:colOff>458391</xdr:colOff>
      <xdr:row>16</xdr:row>
      <xdr:rowOff>63577</xdr:rowOff>
    </xdr:to>
    <xdr:sp macro="" textlink="">
      <xdr:nvSpPr>
        <xdr:cNvPr id="25" name="1 Conector recto"/>
        <xdr:cNvSpPr/>
      </xdr:nvSpPr>
      <xdr:spPr>
        <a:xfrm rot="5400000" flipH="1" flipV="1">
          <a:off x="8969336" y="1192647"/>
          <a:ext cx="45719" cy="4339829"/>
        </a:xfrm>
        <a:prstGeom prst="line">
          <a:avLst/>
        </a:prstGeom>
        <a:ln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0.04193</cdr:x>
      <cdr:y>0.72878</cdr:y>
    </cdr:from>
    <cdr:to>
      <cdr:x>0.99379</cdr:x>
      <cdr:y>0.73247</cdr:y>
    </cdr:to>
    <cdr:sp macro="" textlink="">
      <cdr:nvSpPr>
        <cdr:cNvPr id="6" name="5 Conector recto de flecha"/>
        <cdr:cNvSpPr/>
      </cdr:nvSpPr>
      <cdr:spPr>
        <a:xfrm xmlns:a="http://schemas.openxmlformats.org/drawingml/2006/main" flipV="1">
          <a:off x="321469" y="4702969"/>
          <a:ext cx="7298531" cy="2381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0.12294</cdr:x>
      <cdr:y>0.01358</cdr:y>
    </cdr:from>
    <cdr:to>
      <cdr:x>0.12315</cdr:x>
      <cdr:y>0.93883</cdr:y>
    </cdr:to>
    <cdr:sp macro="" textlink="">
      <cdr:nvSpPr>
        <cdr:cNvPr id="4" name="3 Conector recto de flecha"/>
        <cdr:cNvSpPr/>
      </cdr:nvSpPr>
      <cdr:spPr>
        <a:xfrm xmlns:a="http://schemas.openxmlformats.org/drawingml/2006/main" rot="5400000" flipH="1" flipV="1">
          <a:off x="-1920869" y="3072134"/>
          <a:ext cx="5970812" cy="181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0.21739</cdr:x>
      <cdr:y>0.11717</cdr:y>
    </cdr:from>
    <cdr:to>
      <cdr:x>0.33665</cdr:x>
      <cdr:y>0.27232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66875" y="69056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0.65199</cdr:x>
      <cdr:y>0.21587</cdr:y>
    </cdr:from>
    <cdr:to>
      <cdr:x>0.65475</cdr:x>
      <cdr:y>0.72694</cdr:y>
    </cdr:to>
    <cdr:sp macro="" textlink="">
      <cdr:nvSpPr>
        <cdr:cNvPr id="9" name="8 Conector recto"/>
        <cdr:cNvSpPr/>
      </cdr:nvSpPr>
      <cdr:spPr>
        <a:xfrm xmlns:a="http://schemas.openxmlformats.org/drawingml/2006/main" rot="5400000" flipH="1" flipV="1">
          <a:off x="5643562" y="1393032"/>
          <a:ext cx="23813" cy="3298031"/>
        </a:xfrm>
        <a:prstGeom xmlns:a="http://schemas.openxmlformats.org/drawingml/2006/main" prst="line">
          <a:avLst/>
        </a:prstGeom>
        <a:ln xmlns:a="http://schemas.openxmlformats.org/drawingml/2006/main">
          <a:prstDash val="lgDash"/>
          <a:bevel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0.63806</cdr:x>
      <cdr:y>0.11218</cdr:y>
    </cdr:from>
    <cdr:to>
      <cdr:x>0.7797</cdr:x>
      <cdr:y>0.15277</cdr:y>
    </cdr:to>
    <cdr:sp macro="" textlink="">
      <cdr:nvSpPr>
        <cdr:cNvPr id="7" name="1 CuadroTexto"/>
        <cdr:cNvSpPr txBox="1"/>
      </cdr:nvSpPr>
      <cdr:spPr>
        <a:xfrm xmlns:a="http://schemas.openxmlformats.org/drawingml/2006/main" rot="20203932">
          <a:off x="5524500" y="723901"/>
          <a:ext cx="1226343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100">
              <a:solidFill>
                <a:srgbClr val="FF0000"/>
              </a:solidFill>
            </a:rPr>
            <a:t>punto de equilibrio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topLeftCell="A3" zoomScale="50" zoomScaleNormal="50" workbookViewId="0">
      <selection activeCell="M29" sqref="M29"/>
    </sheetView>
  </sheetViews>
  <sheetFormatPr baseColWidth="10" defaultRowHeight="15"/>
  <cols>
    <col min="2" max="3" width="13.5703125" bestFit="1" customWidth="1"/>
    <col min="5" max="5" width="13.5703125" bestFit="1" customWidth="1"/>
    <col min="6" max="6" width="15" customWidth="1"/>
    <col min="7" max="7" width="15.7109375" customWidth="1"/>
    <col min="8" max="8" width="16" customWidth="1"/>
    <col min="9" max="9" width="11.5703125" bestFit="1" customWidth="1"/>
    <col min="11" max="11" width="13.140625" customWidth="1"/>
    <col min="12" max="12" width="14" customWidth="1"/>
  </cols>
  <sheetData>
    <row r="1" spans="1:12" ht="15" customHeight="1">
      <c r="A1" s="24" t="s">
        <v>0</v>
      </c>
      <c r="B1" s="24" t="s">
        <v>8</v>
      </c>
      <c r="C1" s="24" t="s">
        <v>1</v>
      </c>
      <c r="D1" s="25" t="s">
        <v>13</v>
      </c>
      <c r="E1" s="24" t="s">
        <v>2</v>
      </c>
      <c r="F1" s="25" t="s">
        <v>3</v>
      </c>
      <c r="G1" s="25" t="s">
        <v>14</v>
      </c>
      <c r="H1" s="25" t="s">
        <v>15</v>
      </c>
      <c r="I1" s="24" t="s">
        <v>5</v>
      </c>
      <c r="J1" s="24"/>
      <c r="K1" s="26" t="s">
        <v>16</v>
      </c>
      <c r="L1" s="28" t="s">
        <v>17</v>
      </c>
    </row>
    <row r="2" spans="1:12" ht="36.75" customHeight="1">
      <c r="A2" s="24"/>
      <c r="B2" s="24"/>
      <c r="C2" s="24"/>
      <c r="D2" s="25"/>
      <c r="E2" s="24"/>
      <c r="F2" s="25"/>
      <c r="G2" s="25" t="s">
        <v>4</v>
      </c>
      <c r="H2" s="25"/>
      <c r="I2" s="10" t="s">
        <v>6</v>
      </c>
      <c r="J2" s="10" t="s">
        <v>7</v>
      </c>
      <c r="K2" s="27"/>
      <c r="L2" s="29"/>
    </row>
    <row r="3" spans="1:12">
      <c r="A3" s="1">
        <v>1</v>
      </c>
      <c r="B3" s="4">
        <v>9</v>
      </c>
      <c r="C3" s="4">
        <v>5</v>
      </c>
      <c r="D3" s="3">
        <v>250</v>
      </c>
      <c r="E3" s="30">
        <v>2250</v>
      </c>
      <c r="F3" s="17">
        <f>D3/$D$6</f>
        <v>0.40322580645161288</v>
      </c>
      <c r="G3" s="6">
        <f>B3-C3</f>
        <v>4</v>
      </c>
      <c r="H3" s="7">
        <f>G3*F3</f>
        <v>1.6129032258064515</v>
      </c>
      <c r="I3" s="5">
        <f>$E$3/$H$6*F3</f>
        <v>116.2190082644628</v>
      </c>
      <c r="J3" s="7">
        <f>I3*B3</f>
        <v>1045.9710743801652</v>
      </c>
      <c r="K3" s="7">
        <f>B3*F3</f>
        <v>3.629032258064516</v>
      </c>
      <c r="L3" s="7">
        <f>C3*F3</f>
        <v>2.0161290322580645</v>
      </c>
    </row>
    <row r="4" spans="1:12">
      <c r="A4" s="1">
        <v>2</v>
      </c>
      <c r="B4" s="4">
        <v>17</v>
      </c>
      <c r="C4" s="4">
        <v>8</v>
      </c>
      <c r="D4" s="3">
        <v>200</v>
      </c>
      <c r="E4" s="31"/>
      <c r="F4" s="17">
        <f t="shared" ref="F4:F5" si="0">D4/$D$6</f>
        <v>0.32258064516129031</v>
      </c>
      <c r="G4" s="6">
        <f t="shared" ref="G4:G5" si="1">B4-C4</f>
        <v>9</v>
      </c>
      <c r="H4" s="7">
        <f t="shared" ref="H4:H5" si="2">G4*F4</f>
        <v>2.903225806451613</v>
      </c>
      <c r="I4" s="5">
        <f t="shared" ref="I4:I5" si="3">$E$3/$H$6*F4</f>
        <v>92.975206611570243</v>
      </c>
      <c r="J4" s="7">
        <f t="shared" ref="J4:J5" si="4">I4*B4</f>
        <v>1580.5785123966941</v>
      </c>
      <c r="K4" s="7">
        <f t="shared" ref="K4:K5" si="5">B4*F4</f>
        <v>5.4838709677419351</v>
      </c>
      <c r="L4" s="7">
        <f t="shared" ref="L4:L5" si="6">C4*F4</f>
        <v>2.5806451612903225</v>
      </c>
    </row>
    <row r="5" spans="1:12">
      <c r="A5" s="1">
        <v>3</v>
      </c>
      <c r="B5" s="4">
        <v>23</v>
      </c>
      <c r="C5" s="4">
        <v>11</v>
      </c>
      <c r="D5" s="3">
        <v>170</v>
      </c>
      <c r="E5" s="32"/>
      <c r="F5" s="17">
        <f t="shared" si="0"/>
        <v>0.27419354838709675</v>
      </c>
      <c r="G5" s="6">
        <f t="shared" si="1"/>
        <v>12</v>
      </c>
      <c r="H5" s="7">
        <f t="shared" si="2"/>
        <v>3.290322580645161</v>
      </c>
      <c r="I5" s="5">
        <f t="shared" si="3"/>
        <v>79.028925619834709</v>
      </c>
      <c r="J5" s="7">
        <f t="shared" si="4"/>
        <v>1817.6652892561983</v>
      </c>
      <c r="K5" s="7">
        <f t="shared" si="5"/>
        <v>6.3064516129032251</v>
      </c>
      <c r="L5" s="7">
        <f t="shared" si="6"/>
        <v>3.0161290322580641</v>
      </c>
    </row>
    <row r="6" spans="1:12">
      <c r="A6" s="11" t="s">
        <v>21</v>
      </c>
      <c r="B6" s="8"/>
      <c r="C6" s="8"/>
      <c r="D6" s="11">
        <f>SUM(D3:D5)</f>
        <v>620</v>
      </c>
      <c r="E6" s="11"/>
      <c r="F6" s="11"/>
      <c r="G6" s="11"/>
      <c r="H6" s="12">
        <f>SUM(H3:H5)</f>
        <v>7.8064516129032251</v>
      </c>
      <c r="I6" s="18">
        <f>SUM(I3:I5)</f>
        <v>288.22314049586777</v>
      </c>
      <c r="J6" s="13">
        <f>SUM(J3:J5)</f>
        <v>4444.2148760330583</v>
      </c>
      <c r="K6" s="12">
        <f>SUM(K3:K5)</f>
        <v>15.419354838709676</v>
      </c>
      <c r="L6" s="12">
        <f>SUM(L3:L5)</f>
        <v>7.6129032258064511</v>
      </c>
    </row>
    <row r="9" spans="1:12">
      <c r="A9" s="24" t="s">
        <v>9</v>
      </c>
      <c r="B9" s="24" t="s">
        <v>10</v>
      </c>
      <c r="C9" s="24" t="s">
        <v>18</v>
      </c>
      <c r="D9" s="24" t="s">
        <v>19</v>
      </c>
      <c r="E9" s="24" t="s">
        <v>20</v>
      </c>
      <c r="F9" s="24" t="s">
        <v>12</v>
      </c>
    </row>
    <row r="10" spans="1:12">
      <c r="A10" s="24"/>
      <c r="B10" s="24" t="s">
        <v>10</v>
      </c>
      <c r="C10" s="24" t="s">
        <v>1</v>
      </c>
      <c r="D10" s="24" t="s">
        <v>2</v>
      </c>
      <c r="E10" s="24" t="s">
        <v>11</v>
      </c>
      <c r="F10" s="24" t="s">
        <v>12</v>
      </c>
    </row>
    <row r="11" spans="1:12">
      <c r="A11" s="1">
        <v>100.22</v>
      </c>
      <c r="B11" s="23">
        <f>A11*$K$6</f>
        <v>1545.3277419354838</v>
      </c>
      <c r="C11" s="21">
        <f>A11*$L$6</f>
        <v>762.9651612903225</v>
      </c>
      <c r="D11" s="20">
        <f>$E$3</f>
        <v>2250</v>
      </c>
      <c r="E11" s="19">
        <f>C11+D11</f>
        <v>3012.9651612903226</v>
      </c>
      <c r="F11" s="22">
        <f>B11-E11</f>
        <v>-1467.6374193548388</v>
      </c>
    </row>
    <row r="12" spans="1:12">
      <c r="A12" s="1">
        <f>A11+38</f>
        <v>138.22</v>
      </c>
      <c r="B12" s="23">
        <f>A12*$K$6</f>
        <v>2131.2632258064514</v>
      </c>
      <c r="C12" s="21">
        <f>A12*$L$6</f>
        <v>1052.2554838709677</v>
      </c>
      <c r="D12" s="20">
        <f t="shared" ref="D12:D19" si="7">$E$3</f>
        <v>2250</v>
      </c>
      <c r="E12" s="19">
        <f t="shared" ref="E12:E19" si="8">C12+D12</f>
        <v>3302.2554838709675</v>
      </c>
      <c r="F12" s="22">
        <f t="shared" ref="F12:F19" si="9">B12-E12</f>
        <v>-1170.9922580645161</v>
      </c>
    </row>
    <row r="13" spans="1:12">
      <c r="A13" s="1">
        <f t="shared" ref="A13:A19" si="10">A12+30</f>
        <v>168.22</v>
      </c>
      <c r="B13" s="23">
        <f t="shared" ref="B13:B19" si="11">A13*$K$6</f>
        <v>2593.8438709677416</v>
      </c>
      <c r="C13" s="21">
        <f t="shared" ref="C13:C19" si="12">A13*$L$6</f>
        <v>1280.6425806451612</v>
      </c>
      <c r="D13" s="20">
        <f t="shared" si="7"/>
        <v>2250</v>
      </c>
      <c r="E13" s="19">
        <f t="shared" si="8"/>
        <v>3530.6425806451612</v>
      </c>
      <c r="F13" s="22">
        <f t="shared" si="9"/>
        <v>-936.79870967741954</v>
      </c>
    </row>
    <row r="14" spans="1:12">
      <c r="A14" s="1">
        <f t="shared" si="10"/>
        <v>198.22</v>
      </c>
      <c r="B14" s="23">
        <f t="shared" si="11"/>
        <v>3056.4245161290319</v>
      </c>
      <c r="C14" s="21">
        <f t="shared" si="12"/>
        <v>1509.0296774193548</v>
      </c>
      <c r="D14" s="20">
        <f t="shared" si="7"/>
        <v>2250</v>
      </c>
      <c r="E14" s="19">
        <f t="shared" si="8"/>
        <v>3759.0296774193548</v>
      </c>
      <c r="F14" s="22">
        <f t="shared" si="9"/>
        <v>-702.60516129032294</v>
      </c>
    </row>
    <row r="15" spans="1:12">
      <c r="A15" s="1">
        <f>A14+30</f>
        <v>228.22</v>
      </c>
      <c r="B15" s="23">
        <f t="shared" si="11"/>
        <v>3519.0051612903221</v>
      </c>
      <c r="C15" s="21">
        <f t="shared" si="12"/>
        <v>1737.4167741935482</v>
      </c>
      <c r="D15" s="20">
        <f t="shared" si="7"/>
        <v>2250</v>
      </c>
      <c r="E15" s="19">
        <f t="shared" si="8"/>
        <v>3987.416774193548</v>
      </c>
      <c r="F15" s="22">
        <f t="shared" si="9"/>
        <v>-468.41161290322589</v>
      </c>
    </row>
    <row r="16" spans="1:12">
      <c r="A16" s="1">
        <f t="shared" si="10"/>
        <v>258.22000000000003</v>
      </c>
      <c r="B16" s="23">
        <f t="shared" si="11"/>
        <v>3981.5858064516128</v>
      </c>
      <c r="C16" s="21">
        <f t="shared" si="12"/>
        <v>1965.8038709677421</v>
      </c>
      <c r="D16" s="20">
        <f t="shared" si="7"/>
        <v>2250</v>
      </c>
      <c r="E16" s="19">
        <f t="shared" si="8"/>
        <v>4215.8038709677421</v>
      </c>
      <c r="F16" s="22">
        <f t="shared" si="9"/>
        <v>-234.21806451612929</v>
      </c>
    </row>
    <row r="17" spans="1:6">
      <c r="A17" s="1">
        <f t="shared" si="10"/>
        <v>288.22000000000003</v>
      </c>
      <c r="B17" s="23">
        <f t="shared" si="11"/>
        <v>4444.1664516129031</v>
      </c>
      <c r="C17" s="21">
        <f t="shared" si="12"/>
        <v>2194.1909677419353</v>
      </c>
      <c r="D17" s="20">
        <f t="shared" si="7"/>
        <v>2250</v>
      </c>
      <c r="E17" s="19">
        <f t="shared" si="8"/>
        <v>4444.1909677419353</v>
      </c>
      <c r="F17" s="22">
        <f t="shared" si="9"/>
        <v>-2.4516129032235767E-2</v>
      </c>
    </row>
    <row r="18" spans="1:6">
      <c r="A18" s="1">
        <f t="shared" si="10"/>
        <v>318.22000000000003</v>
      </c>
      <c r="B18" s="23">
        <f t="shared" si="11"/>
        <v>4906.7470967741938</v>
      </c>
      <c r="C18" s="21">
        <f t="shared" si="12"/>
        <v>2422.578064516129</v>
      </c>
      <c r="D18" s="20">
        <f t="shared" si="7"/>
        <v>2250</v>
      </c>
      <c r="E18" s="19">
        <f t="shared" si="8"/>
        <v>4672.5780645161285</v>
      </c>
      <c r="F18" s="22">
        <f t="shared" si="9"/>
        <v>234.16903225806527</v>
      </c>
    </row>
    <row r="19" spans="1:6">
      <c r="A19" s="1">
        <f t="shared" si="10"/>
        <v>348.22</v>
      </c>
      <c r="B19" s="23">
        <f t="shared" si="11"/>
        <v>5369.3277419354836</v>
      </c>
      <c r="C19" s="21">
        <f t="shared" si="12"/>
        <v>2650.9651612903226</v>
      </c>
      <c r="D19" s="9">
        <f t="shared" si="7"/>
        <v>2250</v>
      </c>
      <c r="E19" s="19">
        <f t="shared" si="8"/>
        <v>4900.9651612903226</v>
      </c>
      <c r="F19" s="22">
        <f t="shared" si="9"/>
        <v>468.36258064516096</v>
      </c>
    </row>
    <row r="23" spans="1:6">
      <c r="A23" s="2"/>
    </row>
    <row r="47" spans="3:9">
      <c r="C47" s="14"/>
      <c r="D47" s="14"/>
      <c r="E47" s="14"/>
    </row>
    <row r="48" spans="3:9">
      <c r="C48" s="15"/>
      <c r="D48" s="16"/>
      <c r="E48" s="16"/>
      <c r="I48" s="2"/>
    </row>
    <row r="49" spans="3:5">
      <c r="C49" s="15"/>
      <c r="D49" s="16"/>
      <c r="E49" s="16"/>
    </row>
    <row r="50" spans="3:5">
      <c r="C50" s="15"/>
      <c r="D50" s="16"/>
      <c r="E50" s="16"/>
    </row>
    <row r="51" spans="3:5">
      <c r="C51" s="15"/>
      <c r="D51" s="16"/>
      <c r="E51" s="16"/>
    </row>
    <row r="52" spans="3:5">
      <c r="C52" s="14"/>
      <c r="D52" s="16"/>
      <c r="E52" s="14"/>
    </row>
    <row r="53" spans="3:5">
      <c r="C53" s="14"/>
      <c r="D53" s="16"/>
      <c r="E53" s="14"/>
    </row>
    <row r="54" spans="3:5">
      <c r="C54" s="14"/>
      <c r="D54" s="16"/>
      <c r="E54" s="14"/>
    </row>
    <row r="55" spans="3:5">
      <c r="C55" s="14"/>
      <c r="D55" s="16"/>
      <c r="E55" s="14"/>
    </row>
    <row r="56" spans="3:5">
      <c r="C56" s="14"/>
      <c r="D56" s="14"/>
      <c r="E56" s="14"/>
    </row>
  </sheetData>
  <mergeCells count="18">
    <mergeCell ref="F1:F2"/>
    <mergeCell ref="A9:A10"/>
    <mergeCell ref="E3:E5"/>
    <mergeCell ref="A1:A2"/>
    <mergeCell ref="B1:B2"/>
    <mergeCell ref="C1:C2"/>
    <mergeCell ref="D1:D2"/>
    <mergeCell ref="E1:E2"/>
    <mergeCell ref="B9:B10"/>
    <mergeCell ref="C9:C10"/>
    <mergeCell ref="D9:D10"/>
    <mergeCell ref="E9:E10"/>
    <mergeCell ref="F9:F10"/>
    <mergeCell ref="G1:G2"/>
    <mergeCell ref="H1:H2"/>
    <mergeCell ref="I1:J1"/>
    <mergeCell ref="K1:K2"/>
    <mergeCell ref="L1:L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 2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2023-06-12T11:49:59Z</cp:lastPrinted>
  <dcterms:created xsi:type="dcterms:W3CDTF">2023-05-28T05:24:31Z</dcterms:created>
  <dcterms:modified xsi:type="dcterms:W3CDTF">2023-06-12T11:50:49Z</dcterms:modified>
</cp:coreProperties>
</file>