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bel\Desktop\"/>
    </mc:Choice>
  </mc:AlternateContent>
  <bookViews>
    <workbookView xWindow="240" yWindow="75" windowWidth="20055" windowHeight="7935"/>
  </bookViews>
  <sheets>
    <sheet name="EJERCICIO 1" sheetId="5" r:id="rId1"/>
  </sheets>
  <calcPr calcId="162913"/>
</workbook>
</file>

<file path=xl/calcChain.xml><?xml version="1.0" encoding="utf-8"?>
<calcChain xmlns="http://schemas.openxmlformats.org/spreadsheetml/2006/main">
  <c r="B12" i="5" l="1"/>
  <c r="C12" i="5"/>
  <c r="E12" i="5" s="1"/>
  <c r="D12" i="5"/>
  <c r="A13" i="5"/>
  <c r="A14" i="5" s="1"/>
  <c r="D13" i="5"/>
  <c r="D14" i="5"/>
  <c r="D15" i="5"/>
  <c r="D16" i="5"/>
  <c r="D17" i="5"/>
  <c r="D18" i="5"/>
  <c r="D19" i="5"/>
  <c r="D20" i="5"/>
  <c r="F12" i="5" l="1"/>
  <c r="A15" i="5"/>
  <c r="B14" i="5"/>
  <c r="C14" i="5"/>
  <c r="E14" i="5" s="1"/>
  <c r="C13" i="5"/>
  <c r="E13" i="5" s="1"/>
  <c r="B13" i="5"/>
  <c r="F13" i="5" s="1"/>
  <c r="C15" i="5" l="1"/>
  <c r="E15" i="5" s="1"/>
  <c r="B15" i="5"/>
  <c r="F15" i="5" s="1"/>
  <c r="A16" i="5"/>
  <c r="F14" i="5"/>
  <c r="A17" i="5" l="1"/>
  <c r="C16" i="5"/>
  <c r="E16" i="5" s="1"/>
  <c r="B16" i="5"/>
  <c r="A18" i="5" l="1"/>
  <c r="B17" i="5"/>
  <c r="F17" i="5" s="1"/>
  <c r="C17" i="5"/>
  <c r="E17" i="5" s="1"/>
  <c r="F16" i="5"/>
  <c r="A19" i="5" l="1"/>
  <c r="B18" i="5"/>
  <c r="F18" i="5" s="1"/>
  <c r="C18" i="5"/>
  <c r="E18" i="5" s="1"/>
  <c r="C19" i="5" l="1"/>
  <c r="E19" i="5" s="1"/>
  <c r="A20" i="5"/>
  <c r="B19" i="5"/>
  <c r="B20" i="5" l="1"/>
  <c r="C20" i="5"/>
  <c r="E20" i="5" s="1"/>
  <c r="F19" i="5"/>
  <c r="F20" i="5" l="1"/>
  <c r="L7" i="5" l="1"/>
  <c r="K7" i="5"/>
  <c r="J6" i="5"/>
  <c r="I7" i="5"/>
  <c r="I3" i="5"/>
  <c r="I6" i="5"/>
  <c r="H7" i="5"/>
  <c r="G6" i="5"/>
  <c r="F5" i="5"/>
  <c r="F3" i="5"/>
  <c r="G4" i="5"/>
  <c r="H4" i="5" s="1"/>
  <c r="G5" i="5"/>
  <c r="D7" i="5"/>
  <c r="F4" i="5" s="1"/>
  <c r="G3" i="5"/>
  <c r="K4" i="5" l="1"/>
  <c r="L4" i="5"/>
  <c r="L3" i="5"/>
  <c r="F6" i="5"/>
  <c r="H3" i="5"/>
  <c r="K3" i="5"/>
  <c r="K5" i="5" l="1"/>
  <c r="L5" i="5"/>
  <c r="K6" i="5"/>
  <c r="L6" i="5"/>
  <c r="H5" i="5"/>
  <c r="H6" i="5"/>
  <c r="I4" i="5" l="1"/>
  <c r="J4" i="5" s="1"/>
  <c r="I5" i="5"/>
  <c r="J5" i="5" s="1"/>
  <c r="J3" i="5"/>
  <c r="J7" i="5" l="1"/>
</calcChain>
</file>

<file path=xl/sharedStrings.xml><?xml version="1.0" encoding="utf-8"?>
<sst xmlns="http://schemas.openxmlformats.org/spreadsheetml/2006/main" count="26" uniqueCount="22">
  <si>
    <t>PRODUCTO</t>
  </si>
  <si>
    <t>C.V</t>
  </si>
  <si>
    <t>C.F</t>
  </si>
  <si>
    <t>% DE PARTICIPACION</t>
  </si>
  <si>
    <t>CONTRIBUCION</t>
  </si>
  <si>
    <t>PUNTO DE EQUILIBRIO</t>
  </si>
  <si>
    <t>Qe</t>
  </si>
  <si>
    <t>INGRESOS</t>
  </si>
  <si>
    <t>P.V.</t>
  </si>
  <si>
    <t>Q</t>
  </si>
  <si>
    <t>INGRESO</t>
  </si>
  <si>
    <t>C.T</t>
  </si>
  <si>
    <t>U</t>
  </si>
  <si>
    <t>DEMANDA MENSUAL</t>
  </si>
  <si>
    <t xml:space="preserve">MARGEN DE CONTRIBUCION </t>
  </si>
  <si>
    <t>MARGEN DE CONTRIBUCION PONDERADO</t>
  </si>
  <si>
    <t>P.V. PONDERADO</t>
  </si>
  <si>
    <t>C.V. PONDERADO</t>
  </si>
  <si>
    <t>C.V.</t>
  </si>
  <si>
    <t>C.F.</t>
  </si>
  <si>
    <t>C.T.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</si>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</sst>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[$$-80A]* #,##0.00_-;\-[$$-80A]* #,##0.00_-;_-[$$-80A]* &quot;-&quot;??_-;_-@_-"/>
    <numFmt numFmtId="166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164" fontId="0" fillId="0" borderId="1" xfId="0" applyNumberFormat="1" applyBorder="1"/>
    <xf numFmtId="4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9" fontId="0" fillId="0" borderId="1" xfId="2" applyFont="1" applyBorder="1"/>
    <xf numFmtId="2" fontId="2" fillId="0" borderId="1" xfId="0" applyNumberFormat="1" applyFont="1" applyBorder="1" applyAlignment="1"/>
    <xf numFmtId="44" fontId="0" fillId="0" borderId="1" xfId="1" applyFont="1" applyBorder="1"/>
    <xf numFmtId="0" fontId="0" fillId="0" borderId="2" xfId="0" applyBorder="1" applyAlignment="1">
      <alignment horizontal="center" vertical="center"/>
    </xf>
    <xf numFmtId="165" fontId="0" fillId="0" borderId="1" xfId="1" applyNumberFormat="1" applyFont="1" applyBorder="1"/>
    <xf numFmtId="8" fontId="0" fillId="0" borderId="1" xfId="0" applyNumberFormat="1" applyBorder="1"/>
    <xf numFmtId="166" fontId="0" fillId="0" borderId="1" xfId="1" applyNumberFormat="1" applyFont="1" applyBorder="1"/>
    <xf numFmtId="166" fontId="0" fillId="0" borderId="0" xfId="1" applyNumberFormat="1" applyFont="1" applyBorder="1"/>
    <xf numFmtId="165" fontId="0" fillId="0" borderId="0" xfId="1" applyNumberFormat="1" applyFont="1" applyBorder="1"/>
    <xf numFmtId="0" fontId="0" fillId="0" borderId="0" xfId="0" applyBorder="1" applyAlignment="1">
      <alignment horizontal="center" vertical="center"/>
    </xf>
    <xf numFmtId="44" fontId="0" fillId="0" borderId="0" xfId="1" applyFont="1" applyBorder="1"/>
    <xf numFmtId="8" fontId="0" fillId="0" borderId="0" xfId="0" applyNumberFormat="1" applyBorder="1"/>
    <xf numFmtId="44" fontId="0" fillId="0" borderId="7" xfId="0" applyNumberFormat="1" applyBorder="1"/>
    <xf numFmtId="44" fontId="2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C1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</a:t>
            </a:r>
          </a:p>
        </c:rich>
      </c:tx>
      <c:layout>
        <c:manualLayout>
          <c:xMode val="edge"/>
          <c:yMode val="edge"/>
          <c:x val="0.39157663163867545"/>
          <c:y val="3.7209298691639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976201276076359"/>
          <c:y val="0.10244979772204869"/>
          <c:w val="0.67206419380313764"/>
          <c:h val="0.862015224365234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'EJERCICIO 1'!$B$10:$B$11</c:f>
              <c:strCache>
                <c:ptCount val="2"/>
                <c:pt idx="0">
                  <c:v>INGRESO</c:v>
                </c:pt>
                <c:pt idx="1">
                  <c:v>INGRESO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'EJERCICIO 1'!$A$12:$A$20</c:f>
              <c:numCache>
                <c:formatCode>General</c:formatCode>
                <c:ptCount val="9"/>
                <c:pt idx="0">
                  <c:v>100</c:v>
                </c:pt>
                <c:pt idx="1">
                  <c:v>118</c:v>
                </c:pt>
                <c:pt idx="2">
                  <c:v>136</c:v>
                </c:pt>
                <c:pt idx="3">
                  <c:v>154</c:v>
                </c:pt>
                <c:pt idx="4">
                  <c:v>172</c:v>
                </c:pt>
                <c:pt idx="5">
                  <c:v>190</c:v>
                </c:pt>
                <c:pt idx="6">
                  <c:v>208</c:v>
                </c:pt>
                <c:pt idx="7">
                  <c:v>226</c:v>
                </c:pt>
                <c:pt idx="8">
                  <c:v>244</c:v>
                </c:pt>
              </c:numCache>
            </c:numRef>
          </c:xVal>
          <c:yVal>
            <c:numRef>
              <c:f>'EJERCICIO 1'!$B$12:$B$20</c:f>
              <c:numCache>
                <c:formatCode>"$"#,##0.00;[Red]"$"#,##0.00</c:formatCode>
                <c:ptCount val="9"/>
                <c:pt idx="0">
                  <c:v>2418.4615384615386</c:v>
                </c:pt>
                <c:pt idx="1">
                  <c:v>2853.7846153846153</c:v>
                </c:pt>
                <c:pt idx="2">
                  <c:v>3289.1076923076921</c:v>
                </c:pt>
                <c:pt idx="3">
                  <c:v>3724.4307692307693</c:v>
                </c:pt>
                <c:pt idx="4">
                  <c:v>4159.7538461538461</c:v>
                </c:pt>
                <c:pt idx="5">
                  <c:v>4595.0769230769229</c:v>
                </c:pt>
                <c:pt idx="6">
                  <c:v>5030.3999999999996</c:v>
                </c:pt>
                <c:pt idx="7">
                  <c:v>5465.7230769230764</c:v>
                </c:pt>
                <c:pt idx="8">
                  <c:v>5901.0461538461541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C7-4DC1-9255-710491B6DBE5}"/>
            </c:ext>
          </c:extLst>
        </c:ser>
        <c:ser>
          <c:idx val="1"/>
          <c:order val="1"/>
          <c:tx>
            <c:strRef>
              <c:f>'EJERCICIO 1'!$C$10:$C$11</c:f>
              <c:strCache>
                <c:ptCount val="2"/>
                <c:pt idx="0">
                  <c:v>C.V.</c:v>
                </c:pt>
                <c:pt idx="1">
                  <c:v>C.V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'EJERCICIO 1'!$A$12:$A$20</c:f>
              <c:numCache>
                <c:formatCode>General</c:formatCode>
                <c:ptCount val="9"/>
                <c:pt idx="0">
                  <c:v>100</c:v>
                </c:pt>
                <c:pt idx="1">
                  <c:v>118</c:v>
                </c:pt>
                <c:pt idx="2">
                  <c:v>136</c:v>
                </c:pt>
                <c:pt idx="3">
                  <c:v>154</c:v>
                </c:pt>
                <c:pt idx="4">
                  <c:v>172</c:v>
                </c:pt>
                <c:pt idx="5">
                  <c:v>190</c:v>
                </c:pt>
                <c:pt idx="6">
                  <c:v>208</c:v>
                </c:pt>
                <c:pt idx="7">
                  <c:v>226</c:v>
                </c:pt>
                <c:pt idx="8">
                  <c:v>244</c:v>
                </c:pt>
              </c:numCache>
            </c:numRef>
          </c:xVal>
          <c:yVal>
            <c:numRef>
              <c:f>'EJERCICIO 1'!$C$12:$C$20</c:f>
              <c:numCache>
                <c:formatCode>_-[$$-80A]* #,##0.00_-;\-[$$-80A]* #,##0.00_-;_-[$$-80A]* "-"??_-;_-@_-</c:formatCode>
                <c:ptCount val="9"/>
                <c:pt idx="0">
                  <c:v>1156.9230769230771</c:v>
                </c:pt>
                <c:pt idx="1">
                  <c:v>1365.169230769231</c:v>
                </c:pt>
                <c:pt idx="2">
                  <c:v>1573.4153846153849</c:v>
                </c:pt>
                <c:pt idx="3">
                  <c:v>1781.6615384615386</c:v>
                </c:pt>
                <c:pt idx="4">
                  <c:v>1989.9076923076925</c:v>
                </c:pt>
                <c:pt idx="5">
                  <c:v>2198.1538461538466</c:v>
                </c:pt>
                <c:pt idx="6">
                  <c:v>2406.4000000000005</c:v>
                </c:pt>
                <c:pt idx="7">
                  <c:v>2614.646153846154</c:v>
                </c:pt>
                <c:pt idx="8">
                  <c:v>2822.8923076923079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C7-4DC1-9255-710491B6DBE5}"/>
            </c:ext>
          </c:extLst>
        </c:ser>
        <c:ser>
          <c:idx val="2"/>
          <c:order val="2"/>
          <c:tx>
            <c:strRef>
              <c:f>'EJERCICIO 1'!$D$10:$D$11</c:f>
              <c:strCache>
                <c:ptCount val="2"/>
                <c:pt idx="0">
                  <c:v>C.F.</c:v>
                </c:pt>
                <c:pt idx="1">
                  <c:v>C.F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'EJERCICIO 1'!$A$12:$A$20</c:f>
              <c:numCache>
                <c:formatCode>General</c:formatCode>
                <c:ptCount val="9"/>
                <c:pt idx="0">
                  <c:v>100</c:v>
                </c:pt>
                <c:pt idx="1">
                  <c:v>118</c:v>
                </c:pt>
                <c:pt idx="2">
                  <c:v>136</c:v>
                </c:pt>
                <c:pt idx="3">
                  <c:v>154</c:v>
                </c:pt>
                <c:pt idx="4">
                  <c:v>172</c:v>
                </c:pt>
                <c:pt idx="5">
                  <c:v>190</c:v>
                </c:pt>
                <c:pt idx="6">
                  <c:v>208</c:v>
                </c:pt>
                <c:pt idx="7">
                  <c:v>226</c:v>
                </c:pt>
                <c:pt idx="8">
                  <c:v>244</c:v>
                </c:pt>
              </c:numCache>
            </c:numRef>
          </c:xVal>
          <c:yVal>
            <c:numRef>
              <c:f>'EJERCICIO 1'!$D$12:$D$20</c:f>
              <c:numCache>
                <c:formatCode>General</c:formatCode>
                <c:ptCount val="9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  <c:pt idx="5">
                  <c:v>2150</c:v>
                </c:pt>
                <c:pt idx="6">
                  <c:v>2150</c:v>
                </c:pt>
                <c:pt idx="7">
                  <c:v>2150</c:v>
                </c:pt>
                <c:pt idx="8">
                  <c:v>2150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C7-4DC1-9255-710491B6DBE5}"/>
            </c:ext>
          </c:extLst>
        </c:ser>
        <c:ser>
          <c:idx val="3"/>
          <c:order val="3"/>
          <c:tx>
            <c:strRef>
              <c:f>'EJERCICIO 1'!$E$10:$E$11</c:f>
              <c:strCache>
                <c:ptCount val="2"/>
                <c:pt idx="0">
                  <c:v>C.T.</c:v>
                </c:pt>
                <c:pt idx="1">
                  <c:v>C.T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'EJERCICIO 1'!$A$12:$A$20</c:f>
              <c:numCache>
                <c:formatCode>General</c:formatCode>
                <c:ptCount val="9"/>
                <c:pt idx="0">
                  <c:v>100</c:v>
                </c:pt>
                <c:pt idx="1">
                  <c:v>118</c:v>
                </c:pt>
                <c:pt idx="2">
                  <c:v>136</c:v>
                </c:pt>
                <c:pt idx="3">
                  <c:v>154</c:v>
                </c:pt>
                <c:pt idx="4">
                  <c:v>172</c:v>
                </c:pt>
                <c:pt idx="5">
                  <c:v>190</c:v>
                </c:pt>
                <c:pt idx="6">
                  <c:v>208</c:v>
                </c:pt>
                <c:pt idx="7">
                  <c:v>226</c:v>
                </c:pt>
                <c:pt idx="8">
                  <c:v>244</c:v>
                </c:pt>
              </c:numCache>
            </c:numRef>
          </c:xVal>
          <c:yVal>
            <c:numRef>
              <c:f>'EJERCICIO 1'!$E$12:$E$20</c:f>
              <c:numCache>
                <c:formatCode>_("$"* #,##0.00_);_("$"* \(#,##0.00\);_("$"* "-"??_);_(@_)</c:formatCode>
                <c:ptCount val="9"/>
                <c:pt idx="0">
                  <c:v>3306.9230769230771</c:v>
                </c:pt>
                <c:pt idx="1">
                  <c:v>3515.169230769231</c:v>
                </c:pt>
                <c:pt idx="2">
                  <c:v>3723.4153846153849</c:v>
                </c:pt>
                <c:pt idx="3">
                  <c:v>3931.6615384615388</c:v>
                </c:pt>
                <c:pt idx="4">
                  <c:v>4139.9076923076927</c:v>
                </c:pt>
                <c:pt idx="5">
                  <c:v>4348.1538461538466</c:v>
                </c:pt>
                <c:pt idx="6">
                  <c:v>4556.4000000000005</c:v>
                </c:pt>
                <c:pt idx="7">
                  <c:v>4764.6461538461535</c:v>
                </c:pt>
                <c:pt idx="8">
                  <c:v>4972.8923076923074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C7-4DC1-9255-710491B6DBE5}"/>
            </c:ext>
          </c:extLst>
        </c:ser>
        <c:ser>
          <c:idx val="4"/>
          <c:order val="4"/>
          <c:tx>
            <c:strRef>
              <c:f>'EJERCICIO 1'!$F$10:$F$11</c:f>
              <c:strCache>
                <c:ptCount val="2"/>
                <c:pt idx="0">
                  <c:v>U</c:v>
                </c:pt>
                <c:pt idx="1">
                  <c:v>U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'EJERCICIO 1'!$A$12:$A$20</c:f>
              <c:numCache>
                <c:formatCode>General</c:formatCode>
                <c:ptCount val="9"/>
                <c:pt idx="0">
                  <c:v>100</c:v>
                </c:pt>
                <c:pt idx="1">
                  <c:v>118</c:v>
                </c:pt>
                <c:pt idx="2">
                  <c:v>136</c:v>
                </c:pt>
                <c:pt idx="3">
                  <c:v>154</c:v>
                </c:pt>
                <c:pt idx="4">
                  <c:v>172</c:v>
                </c:pt>
                <c:pt idx="5">
                  <c:v>190</c:v>
                </c:pt>
                <c:pt idx="6">
                  <c:v>208</c:v>
                </c:pt>
                <c:pt idx="7">
                  <c:v>226</c:v>
                </c:pt>
                <c:pt idx="8">
                  <c:v>244</c:v>
                </c:pt>
              </c:numCache>
            </c:numRef>
          </c:xVal>
          <c:yVal>
            <c:numRef>
              <c:f>'EJERCICIO 1'!$F$12:$F$20</c:f>
              <c:numCache>
                <c:formatCode>"$"#,##0.00_);[Red]\("$"#,##0.00\)</c:formatCode>
                <c:ptCount val="9"/>
                <c:pt idx="0">
                  <c:v>-888.46153846153857</c:v>
                </c:pt>
                <c:pt idx="1">
                  <c:v>-661.3846153846157</c:v>
                </c:pt>
                <c:pt idx="2">
                  <c:v>-434.30769230769283</c:v>
                </c:pt>
                <c:pt idx="3">
                  <c:v>-207.23076923076951</c:v>
                </c:pt>
                <c:pt idx="4">
                  <c:v>19.846153846153356</c:v>
                </c:pt>
                <c:pt idx="5">
                  <c:v>246.92307692307622</c:v>
                </c:pt>
                <c:pt idx="6">
                  <c:v>473.99999999999909</c:v>
                </c:pt>
                <c:pt idx="7">
                  <c:v>701.07692307692287</c:v>
                </c:pt>
                <c:pt idx="8">
                  <c:v>928.15384615384664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C7-4DC1-9255-710491B6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68448"/>
        <c:axId val="54569984"/>
      </c:scatterChart>
      <c:valAx>
        <c:axId val="54568448"/>
        <c:scaling>
          <c:orientation val="minMax"/>
          <c:max val="19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569984"/>
        <c:crosses val="autoZero"/>
        <c:crossBetween val="midCat"/>
      </c:valAx>
      <c:valAx>
        <c:axId val="545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;[Red]&quot;$&quot;#,##0.0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568448"/>
        <c:crossesAt val="10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686591</xdr:colOff>
      <xdr:row>9</xdr:row>
      <xdr:rowOff>71437</xdr:rowOff>
    </xdr:from>
    <xdr:to>
      <xdr:col>15</xdr:col>
      <xdr:colOff>627062</xdr:colOff>
      <xdr:row>36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0.80393</cdr:x>
      <cdr:y>0.69845</cdr:y>
    </cdr:from>
    <cdr:to>
      <cdr:x>0.84727</cdr:x>
      <cdr:y>0.75193</cdr:y>
    </cdr:to>
    <cdr:sp macro="" textlink="">
      <cdr:nvSpPr>
        <cdr:cNvPr id="2" name="20 CuadroTexto"/>
        <cdr:cNvSpPr txBox="1"/>
      </cdr:nvSpPr>
      <cdr:spPr>
        <a:xfrm xmlns:a="http://schemas.openxmlformats.org/drawingml/2006/main">
          <a:off x="6180190" y="3575866"/>
          <a:ext cx="333175" cy="273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600" b="1">
              <a:solidFill>
                <a:srgbClr val="1F497D">
                  <a:lumMod val="60000"/>
                  <a:lumOff val="40000"/>
                </a:srgbClr>
              </a:solidFill>
            </a:rPr>
            <a:t>U</a:t>
          </a:r>
        </a:p>
      </cdr:txBody>
    </cdr:sp>
  </cdr:relSizeAnchor>
  <cdr:relSizeAnchor xmlns:cdr="http://schemas.openxmlformats.org/drawingml/2006/chartDrawing">
    <cdr:from>
      <cdr:x>0.78638</cdr:x>
      <cdr:y>0.55433</cdr:y>
    </cdr:from>
    <cdr:to>
      <cdr:x>0.83005</cdr:x>
      <cdr:y>0.60004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48377" y="2837982"/>
          <a:ext cx="335896" cy="2340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0.75929</cdr:x>
      <cdr:y>0.51649</cdr:y>
    </cdr:from>
    <cdr:to>
      <cdr:x>0.81673</cdr:x>
      <cdr:y>0.5729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840018" y="2644277"/>
          <a:ext cx="441774" cy="2887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0.78947</cdr:x>
      <cdr:y>0.33023</cdr:y>
    </cdr:from>
    <cdr:to>
      <cdr:x>0.83348</cdr:x>
      <cdr:y>0.3766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6072190" y="1690687"/>
          <a:ext cx="338462" cy="237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0.78965</cdr:x>
      <cdr:y>0.28837</cdr:y>
    </cdr:from>
    <cdr:to>
      <cdr:x>0.82663</cdr:x>
      <cdr:y>0.33383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6073511" y="1476375"/>
          <a:ext cx="284430" cy="23271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0.65239</cdr:x>
      <cdr:y>0.377</cdr:y>
    </cdr:from>
    <cdr:to>
      <cdr:x>0.65548</cdr:x>
      <cdr:y>0.77364</cdr:y>
    </cdr:to>
    <cdr:sp macro="" textlink="">
      <cdr:nvSpPr>
        <cdr:cNvPr id="7" name="1 Conector recto"/>
        <cdr:cNvSpPr/>
      </cdr:nvSpPr>
      <cdr:spPr>
        <a:xfrm xmlns:a="http://schemas.openxmlformats.org/drawingml/2006/main" rot="5400000" flipH="1">
          <a:off x="4011797" y="2933581"/>
          <a:ext cx="2030673" cy="2375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0.1259</cdr:x>
      <cdr:y>0.37593</cdr:y>
    </cdr:from>
    <cdr:to>
      <cdr:x>0.63232</cdr:x>
      <cdr:y>0.38486</cdr:y>
    </cdr:to>
    <cdr:sp macro="" textlink="">
      <cdr:nvSpPr>
        <cdr:cNvPr id="9" name="1 Conector recto"/>
        <cdr:cNvSpPr/>
      </cdr:nvSpPr>
      <cdr:spPr>
        <a:xfrm xmlns:a="http://schemas.openxmlformats.org/drawingml/2006/main" rot="5400000" flipH="1" flipV="1">
          <a:off x="2893028" y="0"/>
          <a:ext cx="45719" cy="389505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0.64207</cdr:x>
      <cdr:y>0.3615</cdr:y>
    </cdr:from>
    <cdr:to>
      <cdr:x>0.6591</cdr:x>
      <cdr:y>0.38243</cdr:y>
    </cdr:to>
    <cdr:sp macro="" textlink="">
      <cdr:nvSpPr>
        <cdr:cNvPr id="10" name="14 Elipse"/>
        <cdr:cNvSpPr/>
      </cdr:nvSpPr>
      <cdr:spPr>
        <a:xfrm xmlns:a="http://schemas.openxmlformats.org/drawingml/2006/main">
          <a:off x="4935921" y="1850774"/>
          <a:ext cx="130918" cy="107155"/>
        </a:xfrm>
        <a:prstGeom xmlns:a="http://schemas.openxmlformats.org/drawingml/2006/main" prst="ellipse">
          <a:avLst/>
        </a:prstGeom>
        <a:solidFill xmlns:a="http://schemas.openxmlformats.org/drawingml/2006/main">
          <a:srgbClr val="C0504D"/>
        </a:solidFill>
        <a:ln xmlns:a="http://schemas.openxmlformats.org/drawingml/2006/main" w="25400" cap="flat" cmpd="sng" algn="ctr">
          <a:solidFill>
            <a:srgbClr val="C0504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MX" sz="1100"/>
        </a:p>
      </cdr:txBody>
    </cdr:sp>
  </cdr:relSizeAnchor>
  <cdr:relSizeAnchor xmlns:cdr="http://schemas.openxmlformats.org/drawingml/2006/chartDrawing">
    <cdr:from>
      <cdr:x>0.63158</cdr:x>
      <cdr:y>0.27442</cdr:y>
    </cdr:from>
    <cdr:to>
      <cdr:x>0.79102</cdr:x>
      <cdr:y>0.32558</cdr:y>
    </cdr:to>
    <cdr:sp macro="" textlink="">
      <cdr:nvSpPr>
        <cdr:cNvPr id="11" name="10 CuadroTexto"/>
        <cdr:cNvSpPr txBox="1"/>
      </cdr:nvSpPr>
      <cdr:spPr>
        <a:xfrm xmlns:a="http://schemas.openxmlformats.org/drawingml/2006/main" rot="20203932">
          <a:off x="4857753" y="1404937"/>
          <a:ext cx="1226343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MX" sz="1100">
              <a:solidFill>
                <a:srgbClr val="FF0000"/>
              </a:solidFill>
            </a:rPr>
            <a:t>punto de equilibrio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A16" zoomScale="90" zoomScaleNormal="90" workbookViewId="0">
      <selection activeCell="F32" sqref="F32"/>
    </sheetView>
  </sheetViews>
  <sheetFormatPr baseColWidth="10" defaultRowHeight="15" x14ac:dyDescent="0.25"/>
  <cols>
    <col min="2" max="3" width="13.5703125" bestFit="1" customWidth="1"/>
    <col min="5" max="5" width="13.5703125" bestFit="1" customWidth="1"/>
    <col min="6" max="6" width="15" customWidth="1"/>
    <col min="7" max="7" width="15.7109375" customWidth="1"/>
    <col min="8" max="8" width="16" customWidth="1"/>
    <col min="9" max="9" width="11.5703125" bestFit="1" customWidth="1"/>
    <col min="11" max="11" width="13.140625" customWidth="1"/>
    <col min="12" max="12" width="14" customWidth="1"/>
  </cols>
  <sheetData>
    <row r="1" spans="1:18" ht="15" customHeight="1" x14ac:dyDescent="0.25">
      <c r="A1" s="35" t="s">
        <v>0</v>
      </c>
      <c r="B1" s="35" t="s">
        <v>8</v>
      </c>
      <c r="C1" s="35" t="s">
        <v>1</v>
      </c>
      <c r="D1" s="31" t="s">
        <v>13</v>
      </c>
      <c r="E1" s="35" t="s">
        <v>2</v>
      </c>
      <c r="F1" s="31" t="s">
        <v>3</v>
      </c>
      <c r="G1" s="31" t="s">
        <v>14</v>
      </c>
      <c r="H1" s="31" t="s">
        <v>15</v>
      </c>
      <c r="I1" s="35" t="s">
        <v>5</v>
      </c>
      <c r="J1" s="35"/>
      <c r="K1" s="36" t="s">
        <v>16</v>
      </c>
      <c r="L1" s="31" t="s">
        <v>17</v>
      </c>
      <c r="M1" s="14"/>
      <c r="N1" s="14"/>
      <c r="O1" s="14"/>
      <c r="P1" s="14"/>
      <c r="Q1" s="14"/>
      <c r="R1" s="14"/>
    </row>
    <row r="2" spans="1:18" ht="36.75" customHeight="1" x14ac:dyDescent="0.25">
      <c r="A2" s="35"/>
      <c r="B2" s="35"/>
      <c r="C2" s="35"/>
      <c r="D2" s="31"/>
      <c r="E2" s="35"/>
      <c r="F2" s="31"/>
      <c r="G2" s="31" t="s">
        <v>4</v>
      </c>
      <c r="H2" s="31"/>
      <c r="I2" s="10" t="s">
        <v>6</v>
      </c>
      <c r="J2" s="10" t="s">
        <v>7</v>
      </c>
      <c r="K2" s="37"/>
      <c r="L2" s="31"/>
      <c r="M2" s="38"/>
      <c r="N2" s="38"/>
      <c r="O2" s="38"/>
      <c r="P2" s="38"/>
      <c r="Q2" s="38"/>
      <c r="R2" s="38"/>
    </row>
    <row r="3" spans="1:18" x14ac:dyDescent="0.25">
      <c r="A3" s="1">
        <v>1</v>
      </c>
      <c r="B3" s="4">
        <v>35</v>
      </c>
      <c r="C3" s="4">
        <v>18</v>
      </c>
      <c r="D3" s="3">
        <v>90</v>
      </c>
      <c r="E3" s="32">
        <v>2150</v>
      </c>
      <c r="F3" s="17">
        <f>D3/$D$7</f>
        <v>0.27692307692307694</v>
      </c>
      <c r="G3" s="6">
        <f>B3-C3</f>
        <v>17</v>
      </c>
      <c r="H3" s="7">
        <f>G3*F3</f>
        <v>4.7076923076923078</v>
      </c>
      <c r="I3" s="5">
        <f>$E$3/$H$7*F3</f>
        <v>47.195121951219519</v>
      </c>
      <c r="J3" s="7">
        <f>I3*B3</f>
        <v>1651.8292682926831</v>
      </c>
      <c r="K3" s="29">
        <f>B3*F3</f>
        <v>9.6923076923076934</v>
      </c>
      <c r="L3" s="7">
        <f>C3*F3</f>
        <v>4.9846153846153847</v>
      </c>
      <c r="M3" s="38"/>
      <c r="N3" s="38"/>
      <c r="O3" s="38"/>
      <c r="P3" s="38"/>
      <c r="Q3" s="38"/>
      <c r="R3" s="38"/>
    </row>
    <row r="4" spans="1:18" x14ac:dyDescent="0.25">
      <c r="A4" s="1">
        <v>2</v>
      </c>
      <c r="B4" s="4">
        <v>27</v>
      </c>
      <c r="C4" s="4">
        <v>12</v>
      </c>
      <c r="D4" s="3">
        <v>120</v>
      </c>
      <c r="E4" s="33"/>
      <c r="F4" s="17">
        <f t="shared" ref="F4:F6" si="0">D4/$D$7</f>
        <v>0.36923076923076925</v>
      </c>
      <c r="G4" s="6">
        <f t="shared" ref="G4:G5" si="1">B4-C4</f>
        <v>15</v>
      </c>
      <c r="H4" s="7">
        <f t="shared" ref="H4:H6" si="2">G4*F4</f>
        <v>5.5384615384615383</v>
      </c>
      <c r="I4" s="5">
        <f t="shared" ref="I4:I5" si="3">$E$3/$H$7*F4</f>
        <v>62.926829268292693</v>
      </c>
      <c r="J4" s="7">
        <f t="shared" ref="J4:J5" si="4">I4*B4</f>
        <v>1699.0243902439026</v>
      </c>
      <c r="K4" s="29">
        <f t="shared" ref="K4:K6" si="5">B4*F4</f>
        <v>9.9692307692307693</v>
      </c>
      <c r="L4" s="7">
        <f t="shared" ref="L4:L6" si="6">C4*F4</f>
        <v>4.430769230769231</v>
      </c>
      <c r="M4" s="15"/>
      <c r="N4" s="24"/>
      <c r="O4" s="25"/>
      <c r="P4" s="26"/>
      <c r="Q4" s="27"/>
      <c r="R4" s="28"/>
    </row>
    <row r="5" spans="1:18" x14ac:dyDescent="0.25">
      <c r="A5" s="1">
        <v>3</v>
      </c>
      <c r="B5" s="4">
        <v>42</v>
      </c>
      <c r="C5" s="4">
        <v>20</v>
      </c>
      <c r="D5" s="3">
        <v>35</v>
      </c>
      <c r="E5" s="33"/>
      <c r="F5" s="17">
        <f>D5/$D$7</f>
        <v>0.1076923076923077</v>
      </c>
      <c r="G5" s="6">
        <f t="shared" si="1"/>
        <v>22</v>
      </c>
      <c r="H5" s="7">
        <f t="shared" si="2"/>
        <v>2.3692307692307693</v>
      </c>
      <c r="I5" s="5">
        <f t="shared" si="3"/>
        <v>18.353658536585368</v>
      </c>
      <c r="J5" s="7">
        <f t="shared" si="4"/>
        <v>770.85365853658539</v>
      </c>
      <c r="K5" s="29">
        <f t="shared" si="5"/>
        <v>4.523076923076923</v>
      </c>
      <c r="L5" s="7">
        <f t="shared" si="6"/>
        <v>2.1538461538461542</v>
      </c>
      <c r="M5" s="15"/>
      <c r="N5" s="24"/>
      <c r="O5" s="25"/>
      <c r="P5" s="26"/>
      <c r="Q5" s="27"/>
      <c r="R5" s="28"/>
    </row>
    <row r="6" spans="1:18" x14ac:dyDescent="0.25">
      <c r="A6" s="1">
        <v>4</v>
      </c>
      <c r="B6" s="4">
        <v>50</v>
      </c>
      <c r="C6" s="4">
        <v>24</v>
      </c>
      <c r="D6" s="3">
        <v>80</v>
      </c>
      <c r="E6" s="34"/>
      <c r="F6" s="17">
        <f t="shared" si="0"/>
        <v>0.24615384615384617</v>
      </c>
      <c r="G6" s="6">
        <f>B6-C6</f>
        <v>26</v>
      </c>
      <c r="H6" s="7">
        <f t="shared" si="2"/>
        <v>6.4</v>
      </c>
      <c r="I6" s="5">
        <f>$E$3/$H$7*F6</f>
        <v>41.951219512195124</v>
      </c>
      <c r="J6" s="7">
        <f>I6*B6</f>
        <v>2097.560975609756</v>
      </c>
      <c r="K6" s="29">
        <f t="shared" si="5"/>
        <v>12.307692307692308</v>
      </c>
      <c r="L6" s="7">
        <f t="shared" si="6"/>
        <v>5.907692307692308</v>
      </c>
      <c r="M6" s="15"/>
      <c r="N6" s="24"/>
      <c r="O6" s="25"/>
      <c r="P6" s="26"/>
      <c r="Q6" s="27"/>
      <c r="R6" s="28"/>
    </row>
    <row r="7" spans="1:18" x14ac:dyDescent="0.25">
      <c r="A7" s="11" t="s">
        <v>21</v>
      </c>
      <c r="B7" s="8"/>
      <c r="C7" s="8"/>
      <c r="D7" s="11">
        <f>SUM(D3:D6)</f>
        <v>325</v>
      </c>
      <c r="E7" s="11"/>
      <c r="F7" s="11"/>
      <c r="G7" s="11"/>
      <c r="H7" s="12">
        <f>SUM(H3:H5)</f>
        <v>12.615384615384615</v>
      </c>
      <c r="I7" s="18">
        <f>SUM(I3:I5)</f>
        <v>128.47560975609758</v>
      </c>
      <c r="J7" s="13">
        <f>SUM(J3:J5)</f>
        <v>4121.707317073171</v>
      </c>
      <c r="K7" s="30">
        <f>SUM(K3:K5)</f>
        <v>24.184615384615384</v>
      </c>
      <c r="L7" s="12">
        <f>SUM(L3:L5)</f>
        <v>11.569230769230771</v>
      </c>
      <c r="M7" s="15"/>
      <c r="N7" s="24"/>
      <c r="O7" s="25"/>
      <c r="P7" s="26"/>
      <c r="Q7" s="27"/>
      <c r="R7" s="28"/>
    </row>
    <row r="8" spans="1:18" x14ac:dyDescent="0.25">
      <c r="M8" s="15"/>
      <c r="N8" s="24"/>
      <c r="O8" s="25"/>
      <c r="P8" s="26"/>
      <c r="Q8" s="27"/>
      <c r="R8" s="28"/>
    </row>
    <row r="9" spans="1:18" x14ac:dyDescent="0.25">
      <c r="M9" s="15"/>
      <c r="N9" s="24"/>
      <c r="O9" s="25"/>
      <c r="P9" s="26"/>
      <c r="Q9" s="27"/>
      <c r="R9" s="28"/>
    </row>
    <row r="10" spans="1:18" x14ac:dyDescent="0.25">
      <c r="A10" s="35" t="s">
        <v>9</v>
      </c>
      <c r="B10" s="35" t="s">
        <v>10</v>
      </c>
      <c r="C10" s="35" t="s">
        <v>18</v>
      </c>
      <c r="D10" s="35" t="s">
        <v>19</v>
      </c>
      <c r="E10" s="35" t="s">
        <v>20</v>
      </c>
      <c r="F10" s="35" t="s">
        <v>12</v>
      </c>
      <c r="M10" s="15"/>
      <c r="N10" s="24"/>
      <c r="O10" s="25"/>
      <c r="P10" s="26"/>
      <c r="Q10" s="27"/>
      <c r="R10" s="28"/>
    </row>
    <row r="11" spans="1:18" x14ac:dyDescent="0.25">
      <c r="A11" s="35"/>
      <c r="B11" s="35" t="s">
        <v>10</v>
      </c>
      <c r="C11" s="35" t="s">
        <v>1</v>
      </c>
      <c r="D11" s="35" t="s">
        <v>2</v>
      </c>
      <c r="E11" s="35" t="s">
        <v>11</v>
      </c>
      <c r="F11" s="35" t="s">
        <v>12</v>
      </c>
      <c r="M11" s="15"/>
      <c r="N11" s="24"/>
      <c r="O11" s="25"/>
      <c r="P11" s="26"/>
      <c r="Q11" s="27"/>
      <c r="R11" s="28"/>
    </row>
    <row r="12" spans="1:18" x14ac:dyDescent="0.25">
      <c r="A12" s="1">
        <v>100</v>
      </c>
      <c r="B12" s="23">
        <f>A12*$K$7</f>
        <v>2418.4615384615386</v>
      </c>
      <c r="C12" s="21">
        <f>A12*$L$7</f>
        <v>1156.9230769230771</v>
      </c>
      <c r="D12" s="20">
        <f>$E$3</f>
        <v>2150</v>
      </c>
      <c r="E12" s="19">
        <f>C12+D12</f>
        <v>3306.9230769230771</v>
      </c>
      <c r="F12" s="22">
        <f>B12-E12</f>
        <v>-888.46153846153857</v>
      </c>
      <c r="M12" s="15"/>
      <c r="N12" s="24"/>
      <c r="O12" s="25"/>
      <c r="P12" s="26"/>
      <c r="Q12" s="27"/>
      <c r="R12" s="28"/>
    </row>
    <row r="13" spans="1:18" x14ac:dyDescent="0.25">
      <c r="A13" s="1">
        <f>A12+18</f>
        <v>118</v>
      </c>
      <c r="B13" s="23">
        <f>A13*$K$7</f>
        <v>2853.7846153846153</v>
      </c>
      <c r="C13" s="21">
        <f>A13*$L$7</f>
        <v>1365.169230769231</v>
      </c>
      <c r="D13" s="20">
        <f t="shared" ref="D13:D20" si="7">$E$3</f>
        <v>2150</v>
      </c>
      <c r="E13" s="19">
        <f t="shared" ref="E13:E20" si="8">C13+D13</f>
        <v>3515.169230769231</v>
      </c>
      <c r="F13" s="22">
        <f t="shared" ref="F13:F20" si="9">B13-E13</f>
        <v>-661.3846153846157</v>
      </c>
    </row>
    <row r="14" spans="1:18" x14ac:dyDescent="0.25">
      <c r="A14" s="1">
        <f t="shared" ref="A14:A20" si="10">A13+18</f>
        <v>136</v>
      </c>
      <c r="B14" s="23">
        <f t="shared" ref="B14:B20" si="11">A14*$K$7</f>
        <v>3289.1076923076921</v>
      </c>
      <c r="C14" s="21">
        <f t="shared" ref="C14:C20" si="12">A14*$L$7</f>
        <v>1573.4153846153849</v>
      </c>
      <c r="D14" s="20">
        <f t="shared" si="7"/>
        <v>2150</v>
      </c>
      <c r="E14" s="19">
        <f t="shared" si="8"/>
        <v>3723.4153846153849</v>
      </c>
      <c r="F14" s="22">
        <f t="shared" si="9"/>
        <v>-434.30769230769283</v>
      </c>
    </row>
    <row r="15" spans="1:18" x14ac:dyDescent="0.25">
      <c r="A15" s="1">
        <f t="shared" si="10"/>
        <v>154</v>
      </c>
      <c r="B15" s="23">
        <f t="shared" si="11"/>
        <v>3724.4307692307693</v>
      </c>
      <c r="C15" s="21">
        <f t="shared" si="12"/>
        <v>1781.6615384615386</v>
      </c>
      <c r="D15" s="20">
        <f t="shared" si="7"/>
        <v>2150</v>
      </c>
      <c r="E15" s="19">
        <f t="shared" si="8"/>
        <v>3931.6615384615388</v>
      </c>
      <c r="F15" s="22">
        <f t="shared" si="9"/>
        <v>-207.23076923076951</v>
      </c>
    </row>
    <row r="16" spans="1:18" x14ac:dyDescent="0.25">
      <c r="A16" s="1">
        <f t="shared" si="10"/>
        <v>172</v>
      </c>
      <c r="B16" s="23">
        <f t="shared" si="11"/>
        <v>4159.7538461538461</v>
      </c>
      <c r="C16" s="21">
        <f t="shared" si="12"/>
        <v>1989.9076923076925</v>
      </c>
      <c r="D16" s="20">
        <f t="shared" si="7"/>
        <v>2150</v>
      </c>
      <c r="E16" s="19">
        <f t="shared" si="8"/>
        <v>4139.9076923076927</v>
      </c>
      <c r="F16" s="22">
        <f t="shared" si="9"/>
        <v>19.846153846153356</v>
      </c>
    </row>
    <row r="17" spans="1:6" x14ac:dyDescent="0.25">
      <c r="A17" s="1">
        <f t="shared" si="10"/>
        <v>190</v>
      </c>
      <c r="B17" s="23">
        <f t="shared" si="11"/>
        <v>4595.0769230769229</v>
      </c>
      <c r="C17" s="21">
        <f t="shared" si="12"/>
        <v>2198.1538461538466</v>
      </c>
      <c r="D17" s="20">
        <f t="shared" si="7"/>
        <v>2150</v>
      </c>
      <c r="E17" s="19">
        <f t="shared" si="8"/>
        <v>4348.1538461538466</v>
      </c>
      <c r="F17" s="22">
        <f t="shared" si="9"/>
        <v>246.92307692307622</v>
      </c>
    </row>
    <row r="18" spans="1:6" x14ac:dyDescent="0.25">
      <c r="A18" s="1">
        <f t="shared" si="10"/>
        <v>208</v>
      </c>
      <c r="B18" s="23">
        <f t="shared" si="11"/>
        <v>5030.3999999999996</v>
      </c>
      <c r="C18" s="21">
        <f t="shared" si="12"/>
        <v>2406.4000000000005</v>
      </c>
      <c r="D18" s="20">
        <f t="shared" si="7"/>
        <v>2150</v>
      </c>
      <c r="E18" s="19">
        <f t="shared" si="8"/>
        <v>4556.4000000000005</v>
      </c>
      <c r="F18" s="22">
        <f t="shared" si="9"/>
        <v>473.99999999999909</v>
      </c>
    </row>
    <row r="19" spans="1:6" x14ac:dyDescent="0.25">
      <c r="A19" s="1">
        <f t="shared" si="10"/>
        <v>226</v>
      </c>
      <c r="B19" s="23">
        <f t="shared" si="11"/>
        <v>5465.7230769230764</v>
      </c>
      <c r="C19" s="21">
        <f t="shared" si="12"/>
        <v>2614.646153846154</v>
      </c>
      <c r="D19" s="20">
        <f t="shared" si="7"/>
        <v>2150</v>
      </c>
      <c r="E19" s="19">
        <f t="shared" si="8"/>
        <v>4764.6461538461535</v>
      </c>
      <c r="F19" s="22">
        <f t="shared" si="9"/>
        <v>701.07692307692287</v>
      </c>
    </row>
    <row r="20" spans="1:6" x14ac:dyDescent="0.25">
      <c r="A20" s="1">
        <f t="shared" si="10"/>
        <v>244</v>
      </c>
      <c r="B20" s="23">
        <f t="shared" si="11"/>
        <v>5901.0461538461541</v>
      </c>
      <c r="C20" s="21">
        <f t="shared" si="12"/>
        <v>2822.8923076923079</v>
      </c>
      <c r="D20" s="9">
        <f t="shared" si="7"/>
        <v>2150</v>
      </c>
      <c r="E20" s="19">
        <f t="shared" si="8"/>
        <v>4972.8923076923074</v>
      </c>
      <c r="F20" s="22">
        <f t="shared" si="9"/>
        <v>928.15384615384664</v>
      </c>
    </row>
    <row r="24" spans="1:6" x14ac:dyDescent="0.25">
      <c r="A24" s="2"/>
    </row>
    <row r="48" spans="3:5" x14ac:dyDescent="0.25">
      <c r="C48" s="14"/>
      <c r="D48" s="14"/>
      <c r="E48" s="14"/>
    </row>
    <row r="49" spans="3:9" x14ac:dyDescent="0.25">
      <c r="C49" s="15"/>
      <c r="D49" s="16"/>
      <c r="E49" s="16"/>
      <c r="I49" s="2"/>
    </row>
    <row r="50" spans="3:9" x14ac:dyDescent="0.25">
      <c r="C50" s="15"/>
      <c r="D50" s="16"/>
      <c r="E50" s="16"/>
    </row>
    <row r="51" spans="3:9" x14ac:dyDescent="0.25">
      <c r="C51" s="15"/>
      <c r="D51" s="16"/>
      <c r="E51" s="16"/>
    </row>
    <row r="52" spans="3:9" x14ac:dyDescent="0.25">
      <c r="C52" s="15"/>
      <c r="D52" s="16"/>
      <c r="E52" s="16"/>
    </row>
    <row r="53" spans="3:9" x14ac:dyDescent="0.25">
      <c r="C53" s="14"/>
      <c r="D53" s="16"/>
      <c r="E53" s="14"/>
    </row>
    <row r="54" spans="3:9" x14ac:dyDescent="0.25">
      <c r="C54" s="14"/>
      <c r="D54" s="16"/>
      <c r="E54" s="14"/>
    </row>
    <row r="55" spans="3:9" x14ac:dyDescent="0.25">
      <c r="C55" s="14"/>
      <c r="D55" s="16"/>
      <c r="E55" s="14"/>
    </row>
    <row r="56" spans="3:9" x14ac:dyDescent="0.25">
      <c r="C56" s="14"/>
      <c r="D56" s="16"/>
      <c r="E56" s="14"/>
    </row>
    <row r="57" spans="3:9" x14ac:dyDescent="0.25">
      <c r="C57" s="14"/>
      <c r="D57" s="14"/>
      <c r="E57" s="14"/>
    </row>
  </sheetData>
  <mergeCells count="24">
    <mergeCell ref="R2:R3"/>
    <mergeCell ref="M2:M3"/>
    <mergeCell ref="N2:N3"/>
    <mergeCell ref="O2:O3"/>
    <mergeCell ref="P2:P3"/>
    <mergeCell ref="Q2:Q3"/>
    <mergeCell ref="A10:A11"/>
    <mergeCell ref="B10:B11"/>
    <mergeCell ref="C10:C11"/>
    <mergeCell ref="D10:D11"/>
    <mergeCell ref="E10:E11"/>
    <mergeCell ref="F10:F11"/>
    <mergeCell ref="G1:G2"/>
    <mergeCell ref="H1:H2"/>
    <mergeCell ref="I1:J1"/>
    <mergeCell ref="K1:K2"/>
    <mergeCell ref="L1:L2"/>
    <mergeCell ref="E3:E6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Raybel</cp:lastModifiedBy>
  <dcterms:created xsi:type="dcterms:W3CDTF">2023-05-28T05:24:31Z</dcterms:created>
  <dcterms:modified xsi:type="dcterms:W3CDTF">2023-06-17T01:18:39Z</dcterms:modified>
</cp:coreProperties>
</file>