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1" i="1" l="1"/>
  <c r="K11" i="1"/>
  <c r="L8" i="1"/>
  <c r="K7" i="1"/>
  <c r="L7" i="1" s="1"/>
  <c r="L3" i="1"/>
  <c r="L4" i="1"/>
  <c r="L5" i="1"/>
  <c r="L6" i="1"/>
  <c r="L2" i="1"/>
  <c r="K3" i="1"/>
  <c r="K4" i="1"/>
  <c r="K5" i="1"/>
  <c r="K6" i="1"/>
  <c r="E11" i="1" l="1"/>
  <c r="F11" i="1" s="1"/>
  <c r="E2" i="1"/>
  <c r="E3" i="1" s="1"/>
  <c r="E4" i="1" s="1"/>
  <c r="E5" i="1" s="1"/>
  <c r="E6" i="1" s="1"/>
  <c r="E7" i="1" s="1"/>
  <c r="B2" i="1"/>
  <c r="C2" i="1" s="1"/>
  <c r="E12" i="1" l="1"/>
  <c r="E10" i="1"/>
  <c r="F4" i="1"/>
  <c r="H4" i="1" s="1"/>
  <c r="F6" i="1"/>
  <c r="H6" i="1" s="1"/>
  <c r="F2" i="1"/>
  <c r="E13" i="1"/>
  <c r="F3" i="1"/>
  <c r="H3" i="1" s="1"/>
  <c r="F5" i="1"/>
  <c r="H5" i="1" s="1"/>
  <c r="F7" i="1"/>
  <c r="H7" i="1" s="1"/>
  <c r="I2" i="1"/>
  <c r="A3" i="1"/>
  <c r="B3" i="1" l="1"/>
  <c r="A4" i="1" s="1"/>
  <c r="B4" i="1" s="1"/>
  <c r="A5" i="1" s="1"/>
  <c r="F12" i="1"/>
  <c r="C3" i="1"/>
  <c r="G2" i="1"/>
  <c r="G3" i="1" s="1"/>
  <c r="G4" i="1" s="1"/>
  <c r="G5" i="1" s="1"/>
  <c r="G6" i="1" s="1"/>
  <c r="G7" i="1" s="1"/>
  <c r="H2" i="1"/>
  <c r="H8" i="1" s="1"/>
  <c r="C4" i="1"/>
  <c r="B5" i="1" l="1"/>
  <c r="A6" i="1" s="1"/>
  <c r="F13" i="1"/>
  <c r="F10" i="1"/>
  <c r="B13" i="1"/>
  <c r="I4" i="1"/>
  <c r="I3" i="1"/>
  <c r="B12" i="1"/>
  <c r="B6" i="1"/>
  <c r="A7" i="1" s="1"/>
  <c r="C5" i="1" l="1"/>
  <c r="B7" i="1"/>
  <c r="C7" i="1" s="1"/>
  <c r="C6" i="1"/>
  <c r="I6" i="1" l="1"/>
  <c r="I5" i="1"/>
  <c r="I7" i="1"/>
  <c r="I8" i="1"/>
  <c r="B11" i="1" s="1"/>
  <c r="J2" i="1" l="1"/>
  <c r="K2" i="1" s="1"/>
  <c r="J4" i="1"/>
  <c r="J3" i="1"/>
  <c r="J7" i="1"/>
  <c r="J5" i="1"/>
  <c r="J6" i="1"/>
</calcChain>
</file>

<file path=xl/sharedStrings.xml><?xml version="1.0" encoding="utf-8"?>
<sst xmlns="http://schemas.openxmlformats.org/spreadsheetml/2006/main" count="23" uniqueCount="23">
  <si>
    <t>CLASE</t>
  </si>
  <si>
    <t>Xi</t>
  </si>
  <si>
    <t>fi</t>
  </si>
  <si>
    <t>FI</t>
  </si>
  <si>
    <t>fr</t>
  </si>
  <si>
    <t>Fr</t>
  </si>
  <si>
    <t>%</t>
  </si>
  <si>
    <t>Amplitud</t>
  </si>
  <si>
    <t>Media</t>
  </si>
  <si>
    <t>Mediana</t>
  </si>
  <si>
    <t>Moda</t>
  </si>
  <si>
    <t>Cuantiles</t>
  </si>
  <si>
    <t>Q3</t>
  </si>
  <si>
    <t>D2</t>
  </si>
  <si>
    <t>P35</t>
  </si>
  <si>
    <t>P80</t>
  </si>
  <si>
    <t>Varianza</t>
  </si>
  <si>
    <t>Desviación</t>
  </si>
  <si>
    <t>Xi*fi</t>
  </si>
  <si>
    <t>Xi- X</t>
  </si>
  <si>
    <t>(Xi- X)^2</t>
  </si>
  <si>
    <t>(Xi- X)^2.Fi</t>
  </si>
  <si>
    <t>varianza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</si>
</sst>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4" borderId="1" xfId="0" applyFill="1" applyBorder="1"/>
    <xf numFmtId="2" fontId="0" fillId="4" borderId="1" xfId="0" applyNumberFormat="1" applyFill="1" applyBorder="1"/>
    <xf numFmtId="0" fontId="0" fillId="4" borderId="2" xfId="0" applyFill="1" applyBorder="1"/>
    <xf numFmtId="9" fontId="0" fillId="4" borderId="2" xfId="1" applyFont="1" applyFill="1" applyBorder="1"/>
    <xf numFmtId="0" fontId="0" fillId="4" borderId="1" xfId="0" applyFill="1" applyBorder="1" applyAlignment="1">
      <alignment horizontal="center"/>
    </xf>
    <xf numFmtId="9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1" fontId="0" fillId="0" borderId="1" xfId="0" applyNumberFormat="1" applyBorder="1"/>
    <xf numFmtId="164" fontId="0" fillId="0" borderId="0" xfId="0" applyNumberFormat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4" xfId="0" applyFill="1" applyBorder="1"/>
    <xf numFmtId="0" fontId="0" fillId="2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7C80"/>
      <color rgb="FFFFFFFF"/>
      <color rgb="FFFF99CC"/>
      <color rgb="FFCC99FF"/>
      <color rgb="FFFF9966"/>
      <color rgb="FF42C2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D20" sqref="D20"/>
    </sheetView>
  </sheetViews>
  <sheetFormatPr baseColWidth="10" defaultRowHeight="15" x14ac:dyDescent="0.25"/>
  <cols>
    <col min="2" max="2" width="11.5703125" customWidth="1"/>
    <col min="5" max="5" width="11.42578125" customWidth="1"/>
    <col min="6" max="6" width="12.5703125" customWidth="1"/>
    <col min="7" max="9" width="11.42578125" customWidth="1"/>
  </cols>
  <sheetData>
    <row r="1" spans="1:12" x14ac:dyDescent="0.25">
      <c r="A1" s="16" t="s">
        <v>0</v>
      </c>
      <c r="B1" s="17"/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9" t="s">
        <v>6</v>
      </c>
      <c r="I1" s="11" t="s">
        <v>18</v>
      </c>
      <c r="J1" s="19" t="s">
        <v>19</v>
      </c>
      <c r="K1" s="19" t="s">
        <v>20</v>
      </c>
      <c r="L1" s="19" t="s">
        <v>21</v>
      </c>
    </row>
    <row r="2" spans="1:12" x14ac:dyDescent="0.25">
      <c r="A2" s="7">
        <v>28</v>
      </c>
      <c r="B2" s="7">
        <f>A2+$B$9</f>
        <v>40</v>
      </c>
      <c r="C2" s="7">
        <f>(A2+B2)/2</f>
        <v>34</v>
      </c>
      <c r="D2" s="7">
        <v>7</v>
      </c>
      <c r="E2" s="7">
        <f>D2</f>
        <v>7</v>
      </c>
      <c r="F2" s="8">
        <f>D2/$E$7</f>
        <v>0.23333333333333334</v>
      </c>
      <c r="G2" s="8">
        <f>F2</f>
        <v>0.23333333333333334</v>
      </c>
      <c r="H2" s="10">
        <f>F2</f>
        <v>0.23333333333333334</v>
      </c>
      <c r="I2" s="11">
        <f>C2*D2</f>
        <v>238</v>
      </c>
      <c r="J2" s="1">
        <f>C2-$B$11</f>
        <v>-23.6</v>
      </c>
      <c r="K2" s="1">
        <f>(J2)^2</f>
        <v>556.96</v>
      </c>
      <c r="L2" s="1">
        <f>K2*D2</f>
        <v>3898.7200000000003</v>
      </c>
    </row>
    <row r="3" spans="1:12" x14ac:dyDescent="0.25">
      <c r="A3" s="7">
        <f>B2</f>
        <v>40</v>
      </c>
      <c r="B3" s="7">
        <f t="shared" ref="B3:B7" si="0">A3+$B$9</f>
        <v>52</v>
      </c>
      <c r="C3" s="7">
        <f t="shared" ref="C3:C7" si="1">(A3+B3)/2</f>
        <v>46</v>
      </c>
      <c r="D3" s="7">
        <v>5</v>
      </c>
      <c r="E3" s="7">
        <f>E2+D3</f>
        <v>12</v>
      </c>
      <c r="F3" s="8">
        <f t="shared" ref="F3:F7" si="2">D3/$E$7</f>
        <v>0.16666666666666666</v>
      </c>
      <c r="G3" s="8">
        <f>G2+F3</f>
        <v>0.4</v>
      </c>
      <c r="H3" s="10">
        <f t="shared" ref="H3:H7" si="3">F3</f>
        <v>0.16666666666666666</v>
      </c>
      <c r="I3" s="11">
        <f t="shared" ref="I3:I7" si="4">C3*D3</f>
        <v>230</v>
      </c>
      <c r="J3" s="1">
        <f t="shared" ref="J3:J7" si="5">C3-$B$11</f>
        <v>-11.600000000000001</v>
      </c>
      <c r="K3" s="1">
        <f t="shared" ref="K3:K7" si="6">(J3)^2</f>
        <v>134.56000000000003</v>
      </c>
      <c r="L3" s="1">
        <f t="shared" ref="L3:L7" si="7">K3*D3</f>
        <v>672.80000000000018</v>
      </c>
    </row>
    <row r="4" spans="1:12" x14ac:dyDescent="0.25">
      <c r="A4" s="7">
        <f t="shared" ref="A4:A7" si="8">B3</f>
        <v>52</v>
      </c>
      <c r="B4" s="7">
        <f t="shared" si="0"/>
        <v>64</v>
      </c>
      <c r="C4" s="7">
        <f t="shared" si="1"/>
        <v>58</v>
      </c>
      <c r="D4" s="7">
        <v>6</v>
      </c>
      <c r="E4" s="7">
        <f t="shared" ref="E4:E7" si="9">E3+D4</f>
        <v>18</v>
      </c>
      <c r="F4" s="8">
        <f t="shared" si="2"/>
        <v>0.2</v>
      </c>
      <c r="G4" s="8">
        <f t="shared" ref="G4:G7" si="10">G3+F4</f>
        <v>0.60000000000000009</v>
      </c>
      <c r="H4" s="10">
        <f t="shared" si="3"/>
        <v>0.2</v>
      </c>
      <c r="I4" s="11">
        <f t="shared" si="4"/>
        <v>348</v>
      </c>
      <c r="J4" s="1">
        <f t="shared" si="5"/>
        <v>0.39999999999999858</v>
      </c>
      <c r="K4" s="1">
        <f t="shared" si="6"/>
        <v>0.15999999999999887</v>
      </c>
      <c r="L4" s="1">
        <f t="shared" si="7"/>
        <v>0.95999999999999319</v>
      </c>
    </row>
    <row r="5" spans="1:12" x14ac:dyDescent="0.25">
      <c r="A5" s="7">
        <f t="shared" si="8"/>
        <v>64</v>
      </c>
      <c r="B5" s="7">
        <f t="shared" si="0"/>
        <v>76</v>
      </c>
      <c r="C5" s="7">
        <f t="shared" si="1"/>
        <v>70</v>
      </c>
      <c r="D5" s="7">
        <v>8</v>
      </c>
      <c r="E5" s="7">
        <f t="shared" si="9"/>
        <v>26</v>
      </c>
      <c r="F5" s="8">
        <f t="shared" si="2"/>
        <v>0.26666666666666666</v>
      </c>
      <c r="G5" s="8">
        <f t="shared" si="10"/>
        <v>0.8666666666666667</v>
      </c>
      <c r="H5" s="10">
        <f t="shared" si="3"/>
        <v>0.26666666666666666</v>
      </c>
      <c r="I5" s="11">
        <f t="shared" si="4"/>
        <v>560</v>
      </c>
      <c r="J5" s="1">
        <f t="shared" si="5"/>
        <v>12.399999999999999</v>
      </c>
      <c r="K5" s="1">
        <f t="shared" si="6"/>
        <v>153.75999999999996</v>
      </c>
      <c r="L5" s="1">
        <f t="shared" si="7"/>
        <v>1230.0799999999997</v>
      </c>
    </row>
    <row r="6" spans="1:12" x14ac:dyDescent="0.25">
      <c r="A6" s="7">
        <f t="shared" si="8"/>
        <v>76</v>
      </c>
      <c r="B6" s="7">
        <f t="shared" si="0"/>
        <v>88</v>
      </c>
      <c r="C6" s="7">
        <f t="shared" si="1"/>
        <v>82</v>
      </c>
      <c r="D6" s="7">
        <v>2</v>
      </c>
      <c r="E6" s="7">
        <f t="shared" si="9"/>
        <v>28</v>
      </c>
      <c r="F6" s="8">
        <f t="shared" si="2"/>
        <v>6.6666666666666666E-2</v>
      </c>
      <c r="G6" s="8">
        <f t="shared" si="10"/>
        <v>0.93333333333333335</v>
      </c>
      <c r="H6" s="10">
        <f t="shared" si="3"/>
        <v>6.6666666666666666E-2</v>
      </c>
      <c r="I6" s="11">
        <f t="shared" si="4"/>
        <v>164</v>
      </c>
      <c r="J6" s="1">
        <f t="shared" si="5"/>
        <v>24.4</v>
      </c>
      <c r="K6" s="1">
        <f t="shared" si="6"/>
        <v>595.3599999999999</v>
      </c>
      <c r="L6" s="1">
        <f t="shared" si="7"/>
        <v>1190.7199999999998</v>
      </c>
    </row>
    <row r="7" spans="1:12" x14ac:dyDescent="0.25">
      <c r="A7" s="7">
        <f t="shared" si="8"/>
        <v>88</v>
      </c>
      <c r="B7" s="7">
        <f t="shared" si="0"/>
        <v>100</v>
      </c>
      <c r="C7" s="7">
        <f t="shared" si="1"/>
        <v>94</v>
      </c>
      <c r="D7" s="7">
        <v>2</v>
      </c>
      <c r="E7" s="7">
        <f t="shared" si="9"/>
        <v>30</v>
      </c>
      <c r="F7" s="8">
        <f t="shared" si="2"/>
        <v>6.6666666666666666E-2</v>
      </c>
      <c r="G7" s="8">
        <f t="shared" si="10"/>
        <v>1</v>
      </c>
      <c r="H7" s="10">
        <f t="shared" si="3"/>
        <v>6.6666666666666666E-2</v>
      </c>
      <c r="I7" s="11">
        <f t="shared" si="4"/>
        <v>188</v>
      </c>
      <c r="J7" s="1">
        <f t="shared" si="5"/>
        <v>36.4</v>
      </c>
      <c r="K7" s="1">
        <f t="shared" si="6"/>
        <v>1324.9599999999998</v>
      </c>
      <c r="L7" s="1">
        <f t="shared" si="7"/>
        <v>2649.9199999999996</v>
      </c>
    </row>
    <row r="8" spans="1:12" x14ac:dyDescent="0.25">
      <c r="H8" s="12">
        <f>SUM(H2:H7)</f>
        <v>1</v>
      </c>
      <c r="I8" s="11">
        <f>SUM(I2:I7)</f>
        <v>1728</v>
      </c>
      <c r="L8" s="20">
        <f>SUM(L2:L7)</f>
        <v>9643.2000000000007</v>
      </c>
    </row>
    <row r="9" spans="1:12" x14ac:dyDescent="0.25">
      <c r="A9" s="2" t="s">
        <v>7</v>
      </c>
      <c r="B9" s="2">
        <v>12</v>
      </c>
      <c r="D9" s="18" t="s">
        <v>11</v>
      </c>
      <c r="E9" s="18"/>
    </row>
    <row r="10" spans="1:12" x14ac:dyDescent="0.25">
      <c r="A10" s="5"/>
      <c r="B10" s="1"/>
      <c r="D10" s="4" t="s">
        <v>12</v>
      </c>
      <c r="E10" s="14">
        <f>3*E7/4</f>
        <v>22.5</v>
      </c>
      <c r="F10" s="15">
        <f>A5+((E10-E4)/D5)*B9</f>
        <v>70.75</v>
      </c>
      <c r="G10" s="3" t="s">
        <v>16</v>
      </c>
      <c r="H10" s="1">
        <v>321.44</v>
      </c>
    </row>
    <row r="11" spans="1:12" x14ac:dyDescent="0.25">
      <c r="A11" s="13" t="s">
        <v>8</v>
      </c>
      <c r="B11" s="6">
        <f>I8/E7</f>
        <v>57.6</v>
      </c>
      <c r="D11" s="4" t="s">
        <v>13</v>
      </c>
      <c r="E11" s="14">
        <f>2*3</f>
        <v>6</v>
      </c>
      <c r="F11" s="15">
        <f>A2+((E11-0)/D2)*B9</f>
        <v>38.285714285714285</v>
      </c>
      <c r="G11" s="3" t="s">
        <v>17</v>
      </c>
      <c r="H11" s="1">
        <f>(K11)^(1/2)</f>
        <v>17.928747864811978</v>
      </c>
      <c r="J11" t="s">
        <v>22</v>
      </c>
      <c r="K11">
        <f>L8/E7</f>
        <v>321.44</v>
      </c>
    </row>
    <row r="12" spans="1:12" x14ac:dyDescent="0.25">
      <c r="A12" s="13" t="s">
        <v>9</v>
      </c>
      <c r="B12" s="6">
        <f>A4+((15-E3)/D4)*B9</f>
        <v>58</v>
      </c>
      <c r="D12" s="4" t="s">
        <v>14</v>
      </c>
      <c r="E12" s="14">
        <f>35*E7/100</f>
        <v>10.5</v>
      </c>
      <c r="F12">
        <f>A3+((E12-E2)/D3)*B9</f>
        <v>48.4</v>
      </c>
    </row>
    <row r="13" spans="1:12" x14ac:dyDescent="0.25">
      <c r="A13" s="13" t="s">
        <v>10</v>
      </c>
      <c r="B13" s="6">
        <f>A5+((D5-D4)/((D5-D4)+(D5-D6)))*B9</f>
        <v>67</v>
      </c>
      <c r="D13" s="4" t="s">
        <v>15</v>
      </c>
      <c r="E13" s="14">
        <f>80*E7/100</f>
        <v>24</v>
      </c>
      <c r="F13">
        <f>A5+((E13-E4)/D5)*B9</f>
        <v>73</v>
      </c>
    </row>
  </sheetData>
  <mergeCells count="2">
    <mergeCell ref="A1:B1"/>
    <mergeCell ref="D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COMPUTO</cp:lastModifiedBy>
  <dcterms:created xsi:type="dcterms:W3CDTF">2023-07-17T09:28:07Z</dcterms:created>
  <dcterms:modified xsi:type="dcterms:W3CDTF">2023-07-29T17:44:30Z</dcterms:modified>
</cp:coreProperties>
</file>