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3" i="1" l="1"/>
  <c r="K12" i="1"/>
  <c r="M9" i="1"/>
  <c r="M4" i="1"/>
  <c r="M5" i="1"/>
  <c r="M6" i="1"/>
  <c r="M7" i="1"/>
  <c r="M8" i="1"/>
  <c r="M3" i="1"/>
  <c r="L4" i="1"/>
  <c r="L5" i="1"/>
  <c r="L6" i="1"/>
  <c r="L7" i="1"/>
  <c r="L8" i="1"/>
  <c r="L3" i="1"/>
  <c r="K4" i="1"/>
  <c r="K5" i="1"/>
  <c r="K6" i="1"/>
  <c r="K7" i="1"/>
  <c r="K8" i="1"/>
  <c r="K3" i="1"/>
  <c r="H14" i="1"/>
  <c r="A6" i="1"/>
  <c r="H13" i="1"/>
  <c r="H12" i="1" l="1"/>
  <c r="H11" i="1"/>
  <c r="F12" i="1"/>
  <c r="F14" i="1"/>
  <c r="F13" i="1"/>
  <c r="F11" i="1"/>
  <c r="C14" i="1"/>
  <c r="C13" i="1"/>
  <c r="C12" i="1"/>
  <c r="J9" i="1"/>
  <c r="J3" i="1"/>
  <c r="J4" i="1"/>
  <c r="J5" i="1"/>
  <c r="J6" i="1"/>
  <c r="J7" i="1"/>
  <c r="J8" i="1"/>
  <c r="I9" i="1"/>
  <c r="I4" i="1"/>
  <c r="I5" i="1"/>
  <c r="I6" i="1"/>
  <c r="I7" i="1"/>
  <c r="I8" i="1"/>
  <c r="I3" i="1"/>
  <c r="H5" i="1"/>
  <c r="H6" i="1" s="1"/>
  <c r="H7" i="1" s="1"/>
  <c r="H8" i="1" s="1"/>
  <c r="H4" i="1"/>
  <c r="H3" i="1"/>
  <c r="G4" i="1"/>
  <c r="G5" i="1"/>
  <c r="G6" i="1"/>
  <c r="G7" i="1"/>
  <c r="G8" i="1"/>
  <c r="G3" i="1"/>
  <c r="F5" i="1"/>
  <c r="F6" i="1" s="1"/>
  <c r="F7" i="1" s="1"/>
  <c r="F8" i="1" s="1"/>
  <c r="F4" i="1"/>
  <c r="F3" i="1"/>
  <c r="D3" i="1"/>
  <c r="D4" i="1"/>
  <c r="D5" i="1"/>
  <c r="D6" i="1"/>
  <c r="D7" i="1"/>
  <c r="D8" i="1"/>
  <c r="A5" i="1"/>
  <c r="C5" i="1" s="1"/>
  <c r="C6" i="1" s="1"/>
  <c r="A7" i="1" s="1"/>
  <c r="C7" i="1" s="1"/>
  <c r="A8" i="1" s="1"/>
  <c r="C8" i="1" s="1"/>
  <c r="C3" i="1"/>
  <c r="A4" i="1" l="1"/>
  <c r="C4" i="1" s="1"/>
</calcChain>
</file>

<file path=xl/sharedStrings.xml><?xml version="1.0" encoding="utf-8"?>
<sst xmlns="http://schemas.openxmlformats.org/spreadsheetml/2006/main" count="23" uniqueCount="23">
  <si>
    <t>CLASE</t>
  </si>
  <si>
    <t>Xi</t>
  </si>
  <si>
    <t>fi</t>
  </si>
  <si>
    <t>Fi</t>
  </si>
  <si>
    <t>fr</t>
  </si>
  <si>
    <t>Fr</t>
  </si>
  <si>
    <t>%</t>
  </si>
  <si>
    <t>AMPLITUD</t>
  </si>
  <si>
    <t>MEDIA</t>
  </si>
  <si>
    <t>MEDIANA</t>
  </si>
  <si>
    <t>MODA</t>
  </si>
  <si>
    <t>Q3</t>
  </si>
  <si>
    <t>D2</t>
  </si>
  <si>
    <t>P35</t>
  </si>
  <si>
    <t>P80</t>
  </si>
  <si>
    <t>CUANTILES:</t>
  </si>
  <si>
    <t>Xi*fi</t>
  </si>
  <si>
    <t xml:space="preserve">varianza </t>
  </si>
  <si>
    <t>desviacion</t>
  </si>
  <si>
    <t>xi-x</t>
  </si>
  <si>
    <t>(xi-x)^</t>
  </si>
  <si>
    <t>(xi-x)^*fi</t>
  </si>
  <si>
    <t xml:space="preserve">Nombre: ANA KAREN FRANCISCO PASCUAL    MTRO :SEBASTIAN DOMINGUEZ    ACTIVIDAD 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</si>
</sst>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sqref="A1:XFD1"/>
    </sheetView>
  </sheetViews>
  <sheetFormatPr baseColWidth="10" defaultRowHeight="15" x14ac:dyDescent="0.25"/>
  <cols>
    <col min="1" max="1" width="13.140625" customWidth="1"/>
    <col min="2" max="2" width="3.7109375" hidden="1" customWidth="1"/>
    <col min="3" max="3" width="12.140625" customWidth="1"/>
    <col min="5" max="10" width="11.42578125" customWidth="1"/>
  </cols>
  <sheetData>
    <row r="1" spans="1:14" x14ac:dyDescent="0.25">
      <c r="A1" t="s">
        <v>22</v>
      </c>
    </row>
    <row r="2" spans="1:14" x14ac:dyDescent="0.25">
      <c r="A2" s="25" t="s">
        <v>0</v>
      </c>
      <c r="B2" s="26"/>
      <c r="C2" s="27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8" t="s">
        <v>16</v>
      </c>
      <c r="K2" s="8" t="s">
        <v>19</v>
      </c>
      <c r="L2" s="8" t="s">
        <v>20</v>
      </c>
      <c r="M2" s="15" t="s">
        <v>21</v>
      </c>
      <c r="N2" s="16"/>
    </row>
    <row r="3" spans="1:14" x14ac:dyDescent="0.25">
      <c r="A3" s="23">
        <v>28</v>
      </c>
      <c r="B3" s="24"/>
      <c r="C3" s="5">
        <f t="shared" ref="C3:C8" si="0">A3+$D$10</f>
        <v>40</v>
      </c>
      <c r="D3" s="5">
        <f>(A3+C3)/2</f>
        <v>34</v>
      </c>
      <c r="E3" s="5">
        <v>7</v>
      </c>
      <c r="F3" s="5">
        <f>E3</f>
        <v>7</v>
      </c>
      <c r="G3" s="6">
        <f>E3/$F$8</f>
        <v>0.23333333333333334</v>
      </c>
      <c r="H3" s="6">
        <f>G3</f>
        <v>0.23333333333333334</v>
      </c>
      <c r="I3" s="7">
        <f>G3</f>
        <v>0.23333333333333334</v>
      </c>
      <c r="J3" s="20">
        <f>D3*E3</f>
        <v>238</v>
      </c>
      <c r="K3" s="20">
        <f>D3-$C$12</f>
        <v>-23.6</v>
      </c>
      <c r="L3" s="21">
        <f>(K3)^2</f>
        <v>556.96</v>
      </c>
      <c r="M3" s="21">
        <f>L3*E3</f>
        <v>3898.7200000000003</v>
      </c>
    </row>
    <row r="4" spans="1:14" x14ac:dyDescent="0.25">
      <c r="A4" s="23">
        <f>C3</f>
        <v>40</v>
      </c>
      <c r="B4" s="24"/>
      <c r="C4" s="5">
        <f t="shared" si="0"/>
        <v>52</v>
      </c>
      <c r="D4" s="5">
        <f t="shared" ref="D4:D8" si="1">(A4+C4)/2</f>
        <v>46</v>
      </c>
      <c r="E4" s="5">
        <v>5</v>
      </c>
      <c r="F4" s="5">
        <f>F3+E4</f>
        <v>12</v>
      </c>
      <c r="G4" s="6">
        <f t="shared" ref="G4:G8" si="2">E4/$F$8</f>
        <v>0.16666666666666666</v>
      </c>
      <c r="H4" s="6">
        <f>H3+G4</f>
        <v>0.4</v>
      </c>
      <c r="I4" s="7">
        <f t="shared" ref="I4:I8" si="3">G4</f>
        <v>0.16666666666666666</v>
      </c>
      <c r="J4" s="20">
        <f t="shared" ref="J4:J8" si="4">D4*E4</f>
        <v>230</v>
      </c>
      <c r="K4" s="20">
        <f t="shared" ref="K4:K8" si="5">D4-$C$12</f>
        <v>-11.600000000000001</v>
      </c>
      <c r="L4" s="21">
        <f t="shared" ref="L4:L8" si="6">(K4)^2</f>
        <v>134.56000000000003</v>
      </c>
      <c r="M4" s="21">
        <f t="shared" ref="M4:M8" si="7">L4*E4</f>
        <v>672.80000000000018</v>
      </c>
    </row>
    <row r="5" spans="1:14" x14ac:dyDescent="0.25">
      <c r="A5" s="28">
        <f t="shared" ref="A5:A8" si="8">C4</f>
        <v>52</v>
      </c>
      <c r="B5" s="29"/>
      <c r="C5" s="10">
        <f t="shared" si="0"/>
        <v>64</v>
      </c>
      <c r="D5" s="10">
        <f t="shared" si="1"/>
        <v>58</v>
      </c>
      <c r="E5" s="10">
        <v>6</v>
      </c>
      <c r="F5" s="10">
        <f t="shared" ref="F5:F8" si="9">F4+E5</f>
        <v>18</v>
      </c>
      <c r="G5" s="6">
        <f t="shared" si="2"/>
        <v>0.2</v>
      </c>
      <c r="H5" s="6">
        <f t="shared" ref="H5:H8" si="10">H4+G5</f>
        <v>0.60000000000000009</v>
      </c>
      <c r="I5" s="7">
        <f t="shared" si="3"/>
        <v>0.2</v>
      </c>
      <c r="J5" s="20">
        <f t="shared" si="4"/>
        <v>348</v>
      </c>
      <c r="K5" s="20">
        <f t="shared" si="5"/>
        <v>0.39999999999999858</v>
      </c>
      <c r="L5" s="21">
        <f t="shared" si="6"/>
        <v>0.15999999999999887</v>
      </c>
      <c r="M5" s="21">
        <f t="shared" si="7"/>
        <v>0.95999999999999319</v>
      </c>
    </row>
    <row r="6" spans="1:14" x14ac:dyDescent="0.25">
      <c r="A6" s="30">
        <f>C5</f>
        <v>64</v>
      </c>
      <c r="B6" s="31"/>
      <c r="C6" s="9">
        <f t="shared" si="0"/>
        <v>76</v>
      </c>
      <c r="D6" s="9">
        <f t="shared" si="1"/>
        <v>70</v>
      </c>
      <c r="E6" s="9">
        <v>8</v>
      </c>
      <c r="F6" s="9">
        <f t="shared" si="9"/>
        <v>26</v>
      </c>
      <c r="G6" s="6">
        <f t="shared" si="2"/>
        <v>0.26666666666666666</v>
      </c>
      <c r="H6" s="6">
        <f t="shared" si="10"/>
        <v>0.8666666666666667</v>
      </c>
      <c r="I6" s="7">
        <f t="shared" si="3"/>
        <v>0.26666666666666666</v>
      </c>
      <c r="J6" s="20">
        <f t="shared" si="4"/>
        <v>560</v>
      </c>
      <c r="K6" s="20">
        <f t="shared" si="5"/>
        <v>12.399999999999999</v>
      </c>
      <c r="L6" s="21">
        <f t="shared" si="6"/>
        <v>153.75999999999996</v>
      </c>
      <c r="M6" s="21">
        <f t="shared" si="7"/>
        <v>1230.0799999999997</v>
      </c>
    </row>
    <row r="7" spans="1:14" x14ac:dyDescent="0.25">
      <c r="A7" s="23">
        <f t="shared" si="8"/>
        <v>76</v>
      </c>
      <c r="B7" s="24"/>
      <c r="C7" s="5">
        <f t="shared" si="0"/>
        <v>88</v>
      </c>
      <c r="D7" s="5">
        <f t="shared" si="1"/>
        <v>82</v>
      </c>
      <c r="E7" s="5">
        <v>2</v>
      </c>
      <c r="F7" s="5">
        <f t="shared" si="9"/>
        <v>28</v>
      </c>
      <c r="G7" s="6">
        <f t="shared" si="2"/>
        <v>6.6666666666666666E-2</v>
      </c>
      <c r="H7" s="6">
        <f t="shared" si="10"/>
        <v>0.93333333333333335</v>
      </c>
      <c r="I7" s="7">
        <f t="shared" si="3"/>
        <v>6.6666666666666666E-2</v>
      </c>
      <c r="J7" s="20">
        <f t="shared" si="4"/>
        <v>164</v>
      </c>
      <c r="K7" s="20">
        <f t="shared" si="5"/>
        <v>24.4</v>
      </c>
      <c r="L7" s="21">
        <f t="shared" si="6"/>
        <v>595.3599999999999</v>
      </c>
      <c r="M7" s="21">
        <f t="shared" si="7"/>
        <v>1190.7199999999998</v>
      </c>
    </row>
    <row r="8" spans="1:14" x14ac:dyDescent="0.25">
      <c r="A8" s="23">
        <f t="shared" si="8"/>
        <v>88</v>
      </c>
      <c r="B8" s="24"/>
      <c r="C8" s="5">
        <f t="shared" si="0"/>
        <v>100</v>
      </c>
      <c r="D8" s="5">
        <f t="shared" si="1"/>
        <v>94</v>
      </c>
      <c r="E8" s="5">
        <v>2</v>
      </c>
      <c r="F8" s="5">
        <f t="shared" si="9"/>
        <v>30</v>
      </c>
      <c r="G8" s="6">
        <f t="shared" si="2"/>
        <v>6.6666666666666666E-2</v>
      </c>
      <c r="H8" s="6">
        <f t="shared" si="10"/>
        <v>1</v>
      </c>
      <c r="I8" s="7">
        <f t="shared" si="3"/>
        <v>6.6666666666666666E-2</v>
      </c>
      <c r="J8" s="20">
        <f t="shared" si="4"/>
        <v>188</v>
      </c>
      <c r="K8" s="20">
        <f t="shared" si="5"/>
        <v>36.4</v>
      </c>
      <c r="L8" s="21">
        <f t="shared" si="6"/>
        <v>1324.9599999999998</v>
      </c>
      <c r="M8" s="21">
        <f t="shared" si="7"/>
        <v>2649.9199999999996</v>
      </c>
    </row>
    <row r="9" spans="1:14" x14ac:dyDescent="0.25">
      <c r="I9" s="17">
        <f>SUM(I3:I8)</f>
        <v>1</v>
      </c>
      <c r="J9" s="18">
        <f>SUM(J3:J8)</f>
        <v>1728</v>
      </c>
      <c r="M9" s="19">
        <f>SUM(M3:M8)</f>
        <v>9643.2000000000007</v>
      </c>
    </row>
    <row r="10" spans="1:14" x14ac:dyDescent="0.25">
      <c r="A10" s="1" t="s">
        <v>7</v>
      </c>
      <c r="B10">
        <v>12</v>
      </c>
      <c r="D10" s="4">
        <v>12</v>
      </c>
      <c r="E10" s="22" t="s">
        <v>15</v>
      </c>
      <c r="F10" s="22"/>
    </row>
    <row r="11" spans="1:14" x14ac:dyDescent="0.25">
      <c r="A11" s="1"/>
      <c r="E11" s="11" t="s">
        <v>11</v>
      </c>
      <c r="F11" s="12">
        <f>3*F8/4</f>
        <v>22.5</v>
      </c>
      <c r="H11" s="14">
        <f>A6+((F11-F5)/8)*D10</f>
        <v>70.75</v>
      </c>
      <c r="I11" s="1"/>
    </row>
    <row r="12" spans="1:14" x14ac:dyDescent="0.25">
      <c r="A12" s="1" t="s">
        <v>8</v>
      </c>
      <c r="C12" s="2">
        <f>J9/F8</f>
        <v>57.6</v>
      </c>
      <c r="E12" s="11" t="s">
        <v>12</v>
      </c>
      <c r="F12" s="12">
        <f>2*F8/10</f>
        <v>6</v>
      </c>
      <c r="H12" s="14">
        <f>A3+((E5-0)/E3)*D10</f>
        <v>38.285714285714285</v>
      </c>
      <c r="J12" s="13" t="s">
        <v>17</v>
      </c>
      <c r="K12" s="14">
        <f>M9/F8</f>
        <v>321.44</v>
      </c>
    </row>
    <row r="13" spans="1:14" x14ac:dyDescent="0.25">
      <c r="A13" s="1" t="s">
        <v>9</v>
      </c>
      <c r="C13" s="2">
        <f>A5+((15-F4)/E5)*D10</f>
        <v>58</v>
      </c>
      <c r="E13" s="11" t="s">
        <v>13</v>
      </c>
      <c r="F13" s="12">
        <f>35*F8/100</f>
        <v>10.5</v>
      </c>
      <c r="H13" s="14">
        <f>A4+((F13-F3)/E4)*D10</f>
        <v>48.4</v>
      </c>
      <c r="J13" s="13" t="s">
        <v>18</v>
      </c>
      <c r="K13" s="14">
        <f>(K12)^(1/2)</f>
        <v>17.928747864811978</v>
      </c>
    </row>
    <row r="14" spans="1:14" x14ac:dyDescent="0.25">
      <c r="A14" s="1" t="s">
        <v>10</v>
      </c>
      <c r="C14" s="2">
        <f>A6+((E6-E5)/((E6-E5)+(E6-E7)))*D10</f>
        <v>67</v>
      </c>
      <c r="E14" s="11" t="s">
        <v>14</v>
      </c>
      <c r="F14" s="12">
        <f>80*F8/100</f>
        <v>24</v>
      </c>
      <c r="H14" s="14">
        <f>A6+((F14-F5)/E6)*D10</f>
        <v>73</v>
      </c>
    </row>
  </sheetData>
  <mergeCells count="8">
    <mergeCell ref="E10:F10"/>
    <mergeCell ref="A8:B8"/>
    <mergeCell ref="A2:C2"/>
    <mergeCell ref="A3:B3"/>
    <mergeCell ref="A4:B4"/>
    <mergeCell ref="A5:B5"/>
    <mergeCell ref="A6:B6"/>
    <mergeCell ref="A7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2023-07-16T04:24:59Z</dcterms:created>
  <dcterms:modified xsi:type="dcterms:W3CDTF">2023-07-23T05:47:36Z</dcterms:modified>
</cp:coreProperties>
</file>