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activeTab="1"/>
  </bookViews>
  <sheets>
    <sheet name="PARTE 1" sheetId="1" r:id="rId1"/>
    <sheet name="Control financier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B11" i="1"/>
  <c r="B12" i="1"/>
  <c r="B14" i="1"/>
  <c r="B13" i="1"/>
  <c r="E4" i="1"/>
  <c r="E5" i="1"/>
  <c r="E6" i="1"/>
  <c r="E7" i="1"/>
  <c r="E8" i="1"/>
  <c r="E9" i="1"/>
  <c r="E3" i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4" i="2"/>
  <c r="G21" i="1"/>
  <c r="G19" i="1"/>
  <c r="G17" i="1"/>
  <c r="C21" i="1"/>
  <c r="C19" i="1"/>
  <c r="C17" i="1"/>
  <c r="D14" i="1"/>
  <c r="C14" i="1"/>
  <c r="D13" i="1"/>
  <c r="C13" i="1"/>
  <c r="D12" i="1"/>
  <c r="C12" i="1"/>
  <c r="D11" i="1"/>
  <c r="C11" i="1"/>
  <c r="H4" i="2" l="1"/>
  <c r="H9" i="2"/>
  <c r="H20" i="2"/>
  <c r="H16" i="2"/>
  <c r="H12" i="2"/>
  <c r="H8" i="2"/>
  <c r="H5" i="2"/>
  <c r="G4" i="2"/>
  <c r="G10" i="2"/>
  <c r="H10" i="2" s="1"/>
  <c r="G8" i="2"/>
  <c r="G6" i="2"/>
  <c r="H6" i="2" s="1"/>
  <c r="G20" i="2"/>
  <c r="G18" i="2"/>
  <c r="H18" i="2" s="1"/>
  <c r="G16" i="2"/>
  <c r="G14" i="2"/>
  <c r="H14" i="2" s="1"/>
  <c r="G12" i="2"/>
  <c r="G11" i="2"/>
  <c r="H11" i="2" s="1"/>
  <c r="G9" i="2"/>
  <c r="G7" i="2"/>
  <c r="H7" i="2" s="1"/>
  <c r="G5" i="2"/>
  <c r="G19" i="2"/>
  <c r="H19" i="2" s="1"/>
  <c r="G17" i="2"/>
  <c r="H17" i="2" s="1"/>
  <c r="G15" i="2"/>
  <c r="H15" i="2" s="1"/>
  <c r="G13" i="2"/>
  <c r="H13" i="2" s="1"/>
</calcChain>
</file>

<file path=xl/sharedStrings.xml><?xml version="1.0" encoding="utf-8"?>
<sst xmlns="http://schemas.openxmlformats.org/spreadsheetml/2006/main" count="75" uniqueCount="56">
  <si>
    <t>TURISMO EN VACACIONES 2009</t>
  </si>
  <si>
    <t>Ciudades</t>
  </si>
  <si>
    <t>Mes de enero</t>
  </si>
  <si>
    <t>Mes de febrero</t>
  </si>
  <si>
    <t>Mes de marzo</t>
  </si>
  <si>
    <t>Total por ciudad</t>
  </si>
  <si>
    <t>Promedio por ciudad</t>
  </si>
  <si>
    <t xml:space="preserve">Mar de plata </t>
  </si>
  <si>
    <t>Pinamar</t>
  </si>
  <si>
    <t>Miramar</t>
  </si>
  <si>
    <t>Punta del este</t>
  </si>
  <si>
    <t>Colonia</t>
  </si>
  <si>
    <t>Camboriu</t>
  </si>
  <si>
    <t xml:space="preserve">Buzios </t>
  </si>
  <si>
    <t>maximo</t>
  </si>
  <si>
    <t>Total mensual</t>
  </si>
  <si>
    <t>Promedio</t>
  </si>
  <si>
    <t>minimo</t>
  </si>
  <si>
    <t>uruguay</t>
  </si>
  <si>
    <t>Brasil</t>
  </si>
  <si>
    <t>Argentina</t>
  </si>
  <si>
    <t>Total de turista en</t>
  </si>
  <si>
    <t xml:space="preserve">Total de turista en </t>
  </si>
  <si>
    <t xml:space="preserve">Promedio Brasil </t>
  </si>
  <si>
    <t>Promedio Uruguay</t>
  </si>
  <si>
    <t xml:space="preserve">Promedio Argentina </t>
  </si>
  <si>
    <r>
      <t xml:space="preserve">              </t>
    </r>
    <r>
      <rPr>
        <sz val="14"/>
        <color theme="1"/>
        <rFont val="Calibri"/>
        <family val="2"/>
        <scheme val="minor"/>
      </rPr>
      <t xml:space="preserve"> Datos Financieros </t>
    </r>
  </si>
  <si>
    <t xml:space="preserve"> Cliente</t>
  </si>
  <si>
    <t>Importe</t>
  </si>
  <si>
    <t>Fecha Compra</t>
  </si>
  <si>
    <t>Nro.Cuotas</t>
  </si>
  <si>
    <t>Total Cuota</t>
  </si>
  <si>
    <t xml:space="preserve">Importe Cuotas </t>
  </si>
  <si>
    <t>Recarga</t>
  </si>
  <si>
    <t>IVA</t>
  </si>
  <si>
    <t>Juan Lopez</t>
  </si>
  <si>
    <t>Maria Sosa</t>
  </si>
  <si>
    <t xml:space="preserve">Jose Rosas </t>
  </si>
  <si>
    <t>Mario Garcia</t>
  </si>
  <si>
    <t>Cecilia Perez</t>
  </si>
  <si>
    <t>Laura Soria</t>
  </si>
  <si>
    <t>Juana Alves</t>
  </si>
  <si>
    <t>Walter Miranda</t>
  </si>
  <si>
    <t>Mariana Estevez</t>
  </si>
  <si>
    <t>Pablo Quintana</t>
  </si>
  <si>
    <t>Diana Saravia</t>
  </si>
  <si>
    <t>Fernanda Castro</t>
  </si>
  <si>
    <t>Monica Peña</t>
  </si>
  <si>
    <t>Mauricio Gestido</t>
  </si>
  <si>
    <t>Marco Perea</t>
  </si>
  <si>
    <t>Leticia Costa</t>
  </si>
  <si>
    <t>Esteban Da Silva</t>
  </si>
  <si>
    <t>12/07/206</t>
  </si>
  <si>
    <t>Tipo de Credito</t>
  </si>
  <si>
    <t>A solo firma</t>
  </si>
  <si>
    <t xml:space="preserve">Con garantia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</si>
</sst>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2" xfId="0" applyFill="1" applyBorder="1"/>
    <xf numFmtId="0" fontId="0" fillId="0" borderId="0" xfId="0" applyNumberFormat="1"/>
    <xf numFmtId="14" fontId="0" fillId="0" borderId="0" xfId="0" applyNumberFormat="1"/>
    <xf numFmtId="0" fontId="0" fillId="2" borderId="1" xfId="0" applyFill="1" applyBorder="1"/>
    <xf numFmtId="164" fontId="0" fillId="0" borderId="0" xfId="0" applyNumberFormat="1" applyAlignment="1">
      <alignment horizontal="right"/>
    </xf>
    <xf numFmtId="9" fontId="0" fillId="0" borderId="9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/>
    <xf numFmtId="0" fontId="7" fillId="0" borderId="0" xfId="0" applyFont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0" fillId="0" borderId="2" xfId="0" applyNumberFormat="1" applyBorder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2"/>
  <sheetViews>
    <sheetView workbookViewId="0">
      <selection activeCell="F3" sqref="F3:F9"/>
    </sheetView>
  </sheetViews>
  <sheetFormatPr baseColWidth="10" defaultRowHeight="15" x14ac:dyDescent="0.25"/>
  <cols>
    <col min="1" max="1" width="14" customWidth="1"/>
    <col min="2" max="2" width="12" customWidth="1"/>
    <col min="4" max="4" width="12" customWidth="1"/>
    <col min="6" max="6" width="14.42578125" customWidth="1"/>
  </cols>
  <sheetData>
    <row r="1" spans="1:7" ht="23.25" x14ac:dyDescent="0.35">
      <c r="A1" s="25" t="s">
        <v>0</v>
      </c>
    </row>
    <row r="2" spans="1:7" x14ac:dyDescent="0.25">
      <c r="A2" s="4" t="s">
        <v>1</v>
      </c>
      <c r="B2" s="26" t="s">
        <v>2</v>
      </c>
      <c r="C2" s="27" t="s">
        <v>3</v>
      </c>
      <c r="D2" s="26" t="s">
        <v>4</v>
      </c>
      <c r="E2" s="27" t="s">
        <v>5</v>
      </c>
      <c r="F2" s="28" t="s">
        <v>6</v>
      </c>
    </row>
    <row r="3" spans="1:7" x14ac:dyDescent="0.25">
      <c r="A3" s="4" t="s">
        <v>7</v>
      </c>
      <c r="B3" s="4">
        <v>1370500</v>
      </c>
      <c r="C3" s="4">
        <v>1100600</v>
      </c>
      <c r="D3" s="29">
        <v>800670</v>
      </c>
      <c r="E3" s="4">
        <f>SUM(B3:D3)</f>
        <v>3271770</v>
      </c>
      <c r="F3" s="4">
        <f>AVERAGE(B3:D3)</f>
        <v>1090590</v>
      </c>
    </row>
    <row r="4" spans="1:7" x14ac:dyDescent="0.25">
      <c r="A4" s="4" t="s">
        <v>8</v>
      </c>
      <c r="B4" s="30">
        <v>650460</v>
      </c>
      <c r="C4" s="4">
        <v>550340</v>
      </c>
      <c r="D4" s="4">
        <v>300420</v>
      </c>
      <c r="E4" s="4">
        <f t="shared" ref="E4:E9" si="0">SUM(B4:D4)</f>
        <v>1501220</v>
      </c>
      <c r="F4" s="4">
        <f t="shared" ref="F4:F9" si="1">AVERAGE(B4:D4)</f>
        <v>500406.66666666669</v>
      </c>
    </row>
    <row r="5" spans="1:7" x14ac:dyDescent="0.25">
      <c r="A5" s="4" t="s">
        <v>9</v>
      </c>
      <c r="B5" s="4">
        <v>200320</v>
      </c>
      <c r="C5" s="4">
        <v>290760</v>
      </c>
      <c r="D5" s="4">
        <v>50600</v>
      </c>
      <c r="E5" s="4">
        <f t="shared" si="0"/>
        <v>541680</v>
      </c>
      <c r="F5" s="4">
        <f t="shared" si="1"/>
        <v>180560</v>
      </c>
    </row>
    <row r="6" spans="1:7" x14ac:dyDescent="0.25">
      <c r="A6" s="3" t="s">
        <v>10</v>
      </c>
      <c r="B6" s="4">
        <v>1100530</v>
      </c>
      <c r="C6" s="4">
        <v>1000800</v>
      </c>
      <c r="D6" s="4">
        <v>500880</v>
      </c>
      <c r="E6" s="4">
        <f t="shared" si="0"/>
        <v>2602210</v>
      </c>
      <c r="F6" s="4">
        <f t="shared" si="1"/>
        <v>867403.33333333337</v>
      </c>
    </row>
    <row r="7" spans="1:7" x14ac:dyDescent="0.25">
      <c r="A7" s="4" t="s">
        <v>11</v>
      </c>
      <c r="B7" s="4">
        <v>650880</v>
      </c>
      <c r="C7" s="4">
        <v>490850</v>
      </c>
      <c r="D7" s="4">
        <v>100950</v>
      </c>
      <c r="E7" s="4">
        <f t="shared" si="0"/>
        <v>1242680</v>
      </c>
      <c r="F7" s="4">
        <f t="shared" si="1"/>
        <v>414226.66666666669</v>
      </c>
    </row>
    <row r="8" spans="1:7" x14ac:dyDescent="0.25">
      <c r="A8" s="4" t="s">
        <v>12</v>
      </c>
      <c r="B8" s="4">
        <v>1210300</v>
      </c>
      <c r="C8" s="4">
        <v>1150150</v>
      </c>
      <c r="D8" s="4">
        <v>1090850</v>
      </c>
      <c r="E8" s="4">
        <f t="shared" si="0"/>
        <v>3451300</v>
      </c>
      <c r="F8" s="4">
        <f t="shared" si="1"/>
        <v>1150433.3333333333</v>
      </c>
    </row>
    <row r="9" spans="1:7" x14ac:dyDescent="0.25">
      <c r="A9" s="4" t="s">
        <v>13</v>
      </c>
      <c r="B9" s="4">
        <v>1120890</v>
      </c>
      <c r="C9" s="4">
        <v>900740</v>
      </c>
      <c r="D9" s="4">
        <v>600980</v>
      </c>
      <c r="E9" s="4">
        <f t="shared" si="0"/>
        <v>2622610</v>
      </c>
      <c r="F9" s="4">
        <f t="shared" si="1"/>
        <v>874203.33333333337</v>
      </c>
    </row>
    <row r="11" spans="1:7" x14ac:dyDescent="0.25">
      <c r="A11" s="3" t="s">
        <v>15</v>
      </c>
      <c r="B11" s="16">
        <f>SUM(B3:B9)</f>
        <v>6303880</v>
      </c>
      <c r="C11" s="16">
        <f>SUM(C3:C9)</f>
        <v>5484240</v>
      </c>
      <c r="D11" s="16">
        <f>SUM(D3:D9)</f>
        <v>3445350</v>
      </c>
    </row>
    <row r="12" spans="1:7" x14ac:dyDescent="0.25">
      <c r="A12" s="4" t="s">
        <v>16</v>
      </c>
      <c r="B12" s="16">
        <f>AVERAGE(B3:B9)</f>
        <v>900554.28571428568</v>
      </c>
      <c r="C12" s="16">
        <f>AVERAGE(C3:C9)</f>
        <v>783462.85714285716</v>
      </c>
      <c r="D12" s="16">
        <f>AVERAGE(D3:D9)</f>
        <v>492192.85714285716</v>
      </c>
    </row>
    <row r="13" spans="1:7" x14ac:dyDescent="0.25">
      <c r="A13" s="4" t="s">
        <v>14</v>
      </c>
      <c r="B13" s="16">
        <f>MAX(B3:B9)</f>
        <v>1370500</v>
      </c>
      <c r="C13" s="16">
        <f>MAX(C3:C9)</f>
        <v>1150150</v>
      </c>
      <c r="D13" s="1">
        <f>MAX(D3:D9)</f>
        <v>1090850</v>
      </c>
    </row>
    <row r="14" spans="1:7" x14ac:dyDescent="0.25">
      <c r="A14" s="4" t="s">
        <v>17</v>
      </c>
      <c r="B14" s="16">
        <f>MIN(B3:B9)</f>
        <v>200320</v>
      </c>
      <c r="C14" s="16">
        <f>MIN(C3:C9)</f>
        <v>290760</v>
      </c>
      <c r="D14" s="16">
        <f>MIN(D3:D9)</f>
        <v>50600</v>
      </c>
    </row>
    <row r="16" spans="1:7" x14ac:dyDescent="0.25">
      <c r="C16" s="2"/>
      <c r="D16" s="2"/>
      <c r="G16" s="2"/>
    </row>
    <row r="17" spans="1:9" x14ac:dyDescent="0.25">
      <c r="A17" s="5" t="s">
        <v>21</v>
      </c>
      <c r="B17" s="6"/>
      <c r="C17" s="1">
        <f>SUM(B3:D5)</f>
        <v>5314670</v>
      </c>
      <c r="D17" s="12"/>
      <c r="E17" s="5" t="s">
        <v>25</v>
      </c>
      <c r="F17" s="6"/>
      <c r="G17" s="1">
        <f>AVERAGE(B3:D5)</f>
        <v>590518.88888888888</v>
      </c>
      <c r="H17" s="12"/>
    </row>
    <row r="18" spans="1:9" x14ac:dyDescent="0.25">
      <c r="A18" s="7" t="s">
        <v>20</v>
      </c>
      <c r="B18" s="8"/>
      <c r="C18" s="13"/>
      <c r="D18" s="14"/>
      <c r="E18" s="11"/>
      <c r="F18" s="8"/>
      <c r="G18" s="19"/>
      <c r="H18" s="14"/>
    </row>
    <row r="19" spans="1:9" x14ac:dyDescent="0.25">
      <c r="A19" s="5" t="s">
        <v>22</v>
      </c>
      <c r="B19" s="6"/>
      <c r="C19" s="1">
        <f>SUM(B6:D7)</f>
        <v>3844890</v>
      </c>
      <c r="D19" s="15"/>
      <c r="E19" s="9" t="s">
        <v>24</v>
      </c>
      <c r="F19" s="10"/>
      <c r="G19" s="1">
        <f>AVERAGE(B6:D7)</f>
        <v>640815</v>
      </c>
      <c r="H19" s="15"/>
    </row>
    <row r="20" spans="1:9" x14ac:dyDescent="0.25">
      <c r="A20" s="7" t="s">
        <v>18</v>
      </c>
      <c r="B20" s="8"/>
      <c r="C20" s="13"/>
      <c r="D20" s="14"/>
      <c r="E20" s="11"/>
      <c r="F20" s="8"/>
      <c r="G20" s="19"/>
      <c r="H20" s="14"/>
    </row>
    <row r="21" spans="1:9" x14ac:dyDescent="0.25">
      <c r="A21" s="5" t="s">
        <v>22</v>
      </c>
      <c r="B21" s="6"/>
      <c r="C21" s="1">
        <f>SUM(B8:D9)</f>
        <v>6073910</v>
      </c>
      <c r="D21" s="15"/>
      <c r="E21" s="9" t="s">
        <v>23</v>
      </c>
      <c r="F21" s="10"/>
      <c r="G21" s="24">
        <f>AVERAGE(B8:D9)</f>
        <v>1012318.3333333334</v>
      </c>
      <c r="H21" s="15"/>
    </row>
    <row r="22" spans="1:9" x14ac:dyDescent="0.25">
      <c r="A22" s="7" t="s">
        <v>19</v>
      </c>
      <c r="B22" s="8"/>
      <c r="C22" s="13"/>
      <c r="D22" s="14"/>
      <c r="E22" s="11"/>
      <c r="F22" s="8"/>
      <c r="G22" s="19"/>
      <c r="H22" s="14"/>
      <c r="I22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3" workbookViewId="0">
      <selection activeCell="N3" sqref="N3"/>
    </sheetView>
  </sheetViews>
  <sheetFormatPr baseColWidth="10" defaultRowHeight="15" x14ac:dyDescent="0.25"/>
  <cols>
    <col min="1" max="1" width="15.42578125" customWidth="1"/>
    <col min="2" max="2" width="9.5703125" customWidth="1"/>
    <col min="3" max="3" width="11.7109375" customWidth="1"/>
    <col min="4" max="4" width="13" customWidth="1"/>
    <col min="5" max="5" width="11.42578125" customWidth="1"/>
    <col min="6" max="7" width="14.140625" customWidth="1"/>
    <col min="8" max="8" width="11.42578125" customWidth="1"/>
    <col min="9" max="9" width="4.5703125" customWidth="1"/>
  </cols>
  <sheetData>
    <row r="1" spans="1:11" ht="18.75" x14ac:dyDescent="0.3">
      <c r="A1" t="s">
        <v>26</v>
      </c>
    </row>
    <row r="3" spans="1:11" ht="30" x14ac:dyDescent="0.25">
      <c r="A3" s="22" t="s">
        <v>27</v>
      </c>
      <c r="B3" s="22" t="s">
        <v>28</v>
      </c>
      <c r="C3" s="22" t="s">
        <v>53</v>
      </c>
      <c r="D3" s="22" t="s">
        <v>29</v>
      </c>
      <c r="E3" s="22" t="s">
        <v>30</v>
      </c>
      <c r="F3" s="22" t="s">
        <v>32</v>
      </c>
      <c r="G3" s="22" t="s">
        <v>34</v>
      </c>
      <c r="H3" s="22" t="s">
        <v>31</v>
      </c>
      <c r="I3" s="23"/>
      <c r="J3" s="22" t="s">
        <v>33</v>
      </c>
      <c r="K3" s="22" t="s">
        <v>34</v>
      </c>
    </row>
    <row r="4" spans="1:11" x14ac:dyDescent="0.25">
      <c r="A4" t="s">
        <v>35</v>
      </c>
      <c r="B4">
        <v>3400</v>
      </c>
      <c r="C4" t="s">
        <v>55</v>
      </c>
      <c r="D4" s="18">
        <v>38893</v>
      </c>
      <c r="E4">
        <v>2</v>
      </c>
      <c r="F4">
        <f>B4*(100%+$J$4)/E4</f>
        <v>1870.0000000000002</v>
      </c>
      <c r="G4">
        <f>F4*$K$4</f>
        <v>430.10000000000008</v>
      </c>
      <c r="H4">
        <f>F4+G4</f>
        <v>2300.1000000000004</v>
      </c>
      <c r="J4" s="21">
        <v>0.1</v>
      </c>
      <c r="K4" s="21">
        <v>0.23</v>
      </c>
    </row>
    <row r="5" spans="1:11" x14ac:dyDescent="0.25">
      <c r="A5" t="s">
        <v>36</v>
      </c>
      <c r="B5">
        <v>2500</v>
      </c>
      <c r="C5" t="s">
        <v>54</v>
      </c>
      <c r="D5" s="18">
        <v>38934</v>
      </c>
      <c r="E5">
        <v>3</v>
      </c>
      <c r="F5">
        <f t="shared" ref="F5:F20" si="0">B5*(100%+$J$4)/E5</f>
        <v>916.66666666666663</v>
      </c>
      <c r="G5">
        <f t="shared" ref="G5:G20" si="1">F5*$K$4</f>
        <v>210.83333333333334</v>
      </c>
      <c r="H5">
        <f t="shared" ref="H5:H20" si="2">F5+G5</f>
        <v>1127.5</v>
      </c>
    </row>
    <row r="6" spans="1:11" x14ac:dyDescent="0.25">
      <c r="A6" t="s">
        <v>37</v>
      </c>
      <c r="B6">
        <v>750</v>
      </c>
      <c r="C6" t="s">
        <v>55</v>
      </c>
      <c r="D6" s="18">
        <v>38906</v>
      </c>
      <c r="E6">
        <v>5</v>
      </c>
      <c r="F6">
        <f t="shared" si="0"/>
        <v>165.00000000000003</v>
      </c>
      <c r="G6">
        <f t="shared" si="1"/>
        <v>37.95000000000001</v>
      </c>
      <c r="H6">
        <f t="shared" si="2"/>
        <v>202.95000000000005</v>
      </c>
    </row>
    <row r="7" spans="1:11" x14ac:dyDescent="0.25">
      <c r="A7" t="s">
        <v>38</v>
      </c>
      <c r="B7">
        <v>1200</v>
      </c>
      <c r="C7" t="s">
        <v>54</v>
      </c>
      <c r="D7" s="18">
        <v>38889</v>
      </c>
      <c r="E7">
        <v>5</v>
      </c>
      <c r="F7">
        <f t="shared" si="0"/>
        <v>264</v>
      </c>
      <c r="G7">
        <f t="shared" si="1"/>
        <v>60.720000000000006</v>
      </c>
      <c r="H7">
        <f t="shared" si="2"/>
        <v>324.72000000000003</v>
      </c>
    </row>
    <row r="8" spans="1:11" x14ac:dyDescent="0.25">
      <c r="A8" t="s">
        <v>39</v>
      </c>
      <c r="B8">
        <v>4500</v>
      </c>
      <c r="C8" t="s">
        <v>55</v>
      </c>
      <c r="D8" s="18">
        <v>38907</v>
      </c>
      <c r="E8">
        <v>3</v>
      </c>
      <c r="F8">
        <f t="shared" si="0"/>
        <v>1650</v>
      </c>
      <c r="G8">
        <f t="shared" si="1"/>
        <v>379.5</v>
      </c>
      <c r="H8">
        <f t="shared" si="2"/>
        <v>2029.5</v>
      </c>
    </row>
    <row r="9" spans="1:11" x14ac:dyDescent="0.25">
      <c r="A9" t="s">
        <v>40</v>
      </c>
      <c r="B9">
        <v>3850</v>
      </c>
      <c r="C9" t="s">
        <v>54</v>
      </c>
      <c r="D9" s="18">
        <v>38917</v>
      </c>
      <c r="E9">
        <v>4</v>
      </c>
      <c r="F9">
        <f t="shared" si="0"/>
        <v>1058.75</v>
      </c>
      <c r="G9">
        <f t="shared" si="1"/>
        <v>243.51250000000002</v>
      </c>
      <c r="H9">
        <f t="shared" si="2"/>
        <v>1302.2625</v>
      </c>
    </row>
    <row r="10" spans="1:11" x14ac:dyDescent="0.25">
      <c r="A10" t="s">
        <v>41</v>
      </c>
      <c r="B10">
        <v>2600</v>
      </c>
      <c r="C10" t="s">
        <v>55</v>
      </c>
      <c r="D10" s="20" t="s">
        <v>52</v>
      </c>
      <c r="E10">
        <v>2</v>
      </c>
      <c r="F10">
        <f t="shared" si="0"/>
        <v>1430.0000000000002</v>
      </c>
      <c r="G10">
        <f t="shared" si="1"/>
        <v>328.90000000000009</v>
      </c>
      <c r="H10">
        <f t="shared" si="2"/>
        <v>1758.9000000000003</v>
      </c>
    </row>
    <row r="11" spans="1:11" x14ac:dyDescent="0.25">
      <c r="A11" t="s">
        <v>42</v>
      </c>
      <c r="B11">
        <v>1750</v>
      </c>
      <c r="C11" t="s">
        <v>55</v>
      </c>
      <c r="D11" s="18">
        <v>38922</v>
      </c>
      <c r="E11">
        <v>4</v>
      </c>
      <c r="F11">
        <f t="shared" si="0"/>
        <v>481.25000000000006</v>
      </c>
      <c r="G11">
        <f t="shared" si="1"/>
        <v>110.68750000000001</v>
      </c>
      <c r="H11">
        <f t="shared" si="2"/>
        <v>591.93750000000011</v>
      </c>
    </row>
    <row r="12" spans="1:11" x14ac:dyDescent="0.25">
      <c r="A12" t="s">
        <v>43</v>
      </c>
      <c r="B12">
        <v>1400</v>
      </c>
      <c r="C12" t="s">
        <v>54</v>
      </c>
      <c r="D12" s="18">
        <v>38927</v>
      </c>
      <c r="E12">
        <v>5</v>
      </c>
      <c r="F12">
        <f t="shared" si="0"/>
        <v>308.00000000000006</v>
      </c>
      <c r="G12">
        <f t="shared" si="1"/>
        <v>70.840000000000018</v>
      </c>
      <c r="H12">
        <f t="shared" si="2"/>
        <v>378.84000000000009</v>
      </c>
    </row>
    <row r="13" spans="1:11" x14ac:dyDescent="0.25">
      <c r="A13" t="s">
        <v>44</v>
      </c>
      <c r="B13">
        <v>800</v>
      </c>
      <c r="C13" t="s">
        <v>55</v>
      </c>
      <c r="D13" s="18">
        <v>38889</v>
      </c>
      <c r="E13">
        <v>3</v>
      </c>
      <c r="F13">
        <f t="shared" si="0"/>
        <v>293.33333333333337</v>
      </c>
      <c r="G13">
        <f t="shared" si="1"/>
        <v>67.466666666666683</v>
      </c>
      <c r="H13">
        <f t="shared" si="2"/>
        <v>360.80000000000007</v>
      </c>
    </row>
    <row r="14" spans="1:11" x14ac:dyDescent="0.25">
      <c r="A14" t="s">
        <v>45</v>
      </c>
      <c r="B14">
        <v>1200</v>
      </c>
      <c r="C14" t="s">
        <v>54</v>
      </c>
      <c r="D14" s="18">
        <v>38907</v>
      </c>
      <c r="E14">
        <v>3</v>
      </c>
      <c r="F14">
        <f t="shared" si="0"/>
        <v>440</v>
      </c>
      <c r="G14">
        <f t="shared" si="1"/>
        <v>101.2</v>
      </c>
      <c r="H14">
        <f t="shared" si="2"/>
        <v>541.20000000000005</v>
      </c>
    </row>
    <row r="15" spans="1:11" x14ac:dyDescent="0.25">
      <c r="A15" t="s">
        <v>46</v>
      </c>
      <c r="B15">
        <v>3600</v>
      </c>
      <c r="C15" t="s">
        <v>55</v>
      </c>
      <c r="D15" s="18">
        <v>38917</v>
      </c>
      <c r="E15">
        <v>4</v>
      </c>
      <c r="F15">
        <f t="shared" si="0"/>
        <v>990.00000000000011</v>
      </c>
      <c r="G15">
        <f t="shared" si="1"/>
        <v>227.70000000000005</v>
      </c>
      <c r="H15">
        <f t="shared" si="2"/>
        <v>1217.7000000000003</v>
      </c>
    </row>
    <row r="16" spans="1:11" x14ac:dyDescent="0.25">
      <c r="A16" t="s">
        <v>47</v>
      </c>
      <c r="B16">
        <v>2100</v>
      </c>
      <c r="C16" t="s">
        <v>54</v>
      </c>
      <c r="D16" s="18">
        <v>38910</v>
      </c>
      <c r="E16">
        <v>5</v>
      </c>
      <c r="F16">
        <f t="shared" si="0"/>
        <v>462</v>
      </c>
      <c r="G16">
        <f t="shared" si="1"/>
        <v>106.26</v>
      </c>
      <c r="H16">
        <f t="shared" si="2"/>
        <v>568.26</v>
      </c>
    </row>
    <row r="17" spans="1:8" x14ac:dyDescent="0.25">
      <c r="A17" t="s">
        <v>48</v>
      </c>
      <c r="B17">
        <v>6100</v>
      </c>
      <c r="C17" t="s">
        <v>55</v>
      </c>
      <c r="D17" s="18">
        <v>38922</v>
      </c>
      <c r="E17">
        <v>3</v>
      </c>
      <c r="F17">
        <f t="shared" si="0"/>
        <v>2236.666666666667</v>
      </c>
      <c r="G17">
        <f t="shared" si="1"/>
        <v>514.43333333333339</v>
      </c>
      <c r="H17">
        <f t="shared" si="2"/>
        <v>2751.1000000000004</v>
      </c>
    </row>
    <row r="18" spans="1:8" x14ac:dyDescent="0.25">
      <c r="A18" t="s">
        <v>49</v>
      </c>
      <c r="B18">
        <v>5050</v>
      </c>
      <c r="C18" t="s">
        <v>54</v>
      </c>
      <c r="D18" s="18">
        <v>38922</v>
      </c>
      <c r="E18">
        <v>5</v>
      </c>
      <c r="F18">
        <f t="shared" si="0"/>
        <v>1111</v>
      </c>
      <c r="G18">
        <f t="shared" si="1"/>
        <v>255.53</v>
      </c>
      <c r="H18">
        <f t="shared" si="2"/>
        <v>1366.53</v>
      </c>
    </row>
    <row r="19" spans="1:8" x14ac:dyDescent="0.25">
      <c r="A19" t="s">
        <v>50</v>
      </c>
      <c r="B19">
        <v>4750</v>
      </c>
      <c r="C19" t="s">
        <v>55</v>
      </c>
      <c r="D19" s="18">
        <v>38937</v>
      </c>
      <c r="E19">
        <v>4</v>
      </c>
      <c r="F19">
        <f t="shared" si="0"/>
        <v>1306.25</v>
      </c>
      <c r="G19">
        <f t="shared" si="1"/>
        <v>300.4375</v>
      </c>
      <c r="H19">
        <f t="shared" si="2"/>
        <v>1606.6875</v>
      </c>
    </row>
    <row r="20" spans="1:8" x14ac:dyDescent="0.25">
      <c r="A20" t="s">
        <v>51</v>
      </c>
      <c r="B20">
        <v>5700</v>
      </c>
      <c r="C20" t="s">
        <v>54</v>
      </c>
      <c r="D20" s="18">
        <v>38919</v>
      </c>
      <c r="E20">
        <v>3</v>
      </c>
      <c r="F20">
        <f t="shared" si="0"/>
        <v>2090.0000000000005</v>
      </c>
      <c r="G20">
        <f t="shared" si="1"/>
        <v>480.7000000000001</v>
      </c>
      <c r="H20">
        <f t="shared" si="2"/>
        <v>2570.7000000000007</v>
      </c>
    </row>
    <row r="23" spans="1:8" x14ac:dyDescent="0.25">
      <c r="C23" t="s">
        <v>54</v>
      </c>
    </row>
    <row r="24" spans="1:8" x14ac:dyDescent="0.25">
      <c r="C24" t="s">
        <v>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PARTE 1</vt:lpstr>
      <vt:lpstr>Control financiero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Karina</cp:lastModifiedBy>
  <cp:lastPrinted>2023-02-18T21:51:06Z</cp:lastPrinted>
  <dcterms:created xsi:type="dcterms:W3CDTF">2023-02-18T05:00:02Z</dcterms:created>
  <dcterms:modified xsi:type="dcterms:W3CDTF">2023-02-18T21:52:39Z</dcterms:modified>
</cp:coreProperties>
</file>