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ocuments\Nueva carpeta\"/>
    </mc:Choice>
  </mc:AlternateContent>
  <xr:revisionPtr revIDLastSave="0" documentId="13_ncr:1_{EBE04F26-A5DE-4217-BA6F-09B7F29536C9}" xr6:coauthVersionLast="47" xr6:coauthVersionMax="47" xr10:uidLastSave="{00000000-0000-0000-0000-000000000000}"/>
  <bookViews>
    <workbookView xWindow="-120" yWindow="-120" windowWidth="20730" windowHeight="11160" activeTab="1" xr2:uid="{1E134980-E87D-4735-ACF9-4057890A6846}"/>
  </bookViews>
  <sheets>
    <sheet name="parte 1" sheetId="1" r:id="rId1"/>
    <sheet name="Control financier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H5" i="2" s="1"/>
  <c r="G5" i="2" s="1"/>
  <c r="E6" i="2"/>
  <c r="H6" i="2" s="1"/>
  <c r="G6" i="2" s="1"/>
  <c r="E7" i="2"/>
  <c r="H7" i="2" s="1"/>
  <c r="G7" i="2" s="1"/>
  <c r="E8" i="2"/>
  <c r="H8" i="2" s="1"/>
  <c r="G8" i="2" s="1"/>
  <c r="E9" i="2"/>
  <c r="H9" i="2" s="1"/>
  <c r="G9" i="2" s="1"/>
  <c r="E10" i="2"/>
  <c r="H10" i="2" s="1"/>
  <c r="G10" i="2" s="1"/>
  <c r="E11" i="2"/>
  <c r="H11" i="2" s="1"/>
  <c r="G11" i="2" s="1"/>
  <c r="E12" i="2"/>
  <c r="H12" i="2" s="1"/>
  <c r="G12" i="2" s="1"/>
  <c r="E13" i="2"/>
  <c r="H13" i="2" s="1"/>
  <c r="G13" i="2" s="1"/>
  <c r="E14" i="2"/>
  <c r="H14" i="2" s="1"/>
  <c r="G14" i="2" s="1"/>
  <c r="E15" i="2"/>
  <c r="H15" i="2" s="1"/>
  <c r="G15" i="2" s="1"/>
  <c r="E16" i="2"/>
  <c r="H16" i="2" s="1"/>
  <c r="G16" i="2" s="1"/>
  <c r="E17" i="2"/>
  <c r="H17" i="2" s="1"/>
  <c r="G17" i="2" s="1"/>
  <c r="E18" i="2"/>
  <c r="H18" i="2" s="1"/>
  <c r="G18" i="2" s="1"/>
  <c r="E19" i="2"/>
  <c r="H19" i="2" s="1"/>
  <c r="G19" i="2" s="1"/>
  <c r="E20" i="2"/>
  <c r="H20" i="2" s="1"/>
  <c r="G20" i="2" s="1"/>
  <c r="E4" i="2"/>
  <c r="H4" i="2" s="1"/>
  <c r="G4" i="2" s="1"/>
  <c r="E21" i="1"/>
  <c r="C23" i="1"/>
  <c r="C21" i="1"/>
  <c r="C19" i="1"/>
  <c r="G12" i="1"/>
  <c r="G11" i="1"/>
  <c r="E23" i="1" s="1"/>
  <c r="G10" i="1"/>
  <c r="G9" i="1"/>
  <c r="G8" i="1"/>
  <c r="G7" i="1"/>
  <c r="G6" i="1"/>
  <c r="E19" i="1" s="1"/>
  <c r="E17" i="1"/>
  <c r="D17" i="1"/>
  <c r="C17" i="1"/>
  <c r="E16" i="1"/>
  <c r="D16" i="1"/>
  <c r="C16" i="1"/>
  <c r="E15" i="1"/>
  <c r="D15" i="1"/>
  <c r="C15" i="1"/>
  <c r="E14" i="1"/>
  <c r="D14" i="1"/>
  <c r="C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<sst xmlns="http://schemas.openxmlformats.org/spreadsheetml/2006/main" count="75" uniqueCount="57">
  <si>
    <t xml:space="preserve">Turismo en vacaciones 2009 </t>
  </si>
  <si>
    <t xml:space="preserve">Ciudades </t>
  </si>
  <si>
    <t xml:space="preserve">Mes de enero </t>
  </si>
  <si>
    <t xml:space="preserve">Mes de febrero </t>
  </si>
  <si>
    <t xml:space="preserve">Mes de marzo </t>
  </si>
  <si>
    <t xml:space="preserve">Mar del plata </t>
  </si>
  <si>
    <t xml:space="preserve">Pinamar </t>
  </si>
  <si>
    <t xml:space="preserve">Miramar </t>
  </si>
  <si>
    <t xml:space="preserve">Punta del Este </t>
  </si>
  <si>
    <t xml:space="preserve">Colonia </t>
  </si>
  <si>
    <t xml:space="preserve">Camboriu </t>
  </si>
  <si>
    <t xml:space="preserve">Buzios </t>
  </si>
  <si>
    <t xml:space="preserve">Total mensual </t>
  </si>
  <si>
    <t xml:space="preserve">Promedio </t>
  </si>
  <si>
    <t xml:space="preserve">Maximo </t>
  </si>
  <si>
    <t xml:space="preserve">Minimo </t>
  </si>
  <si>
    <t>Total de Turistas</t>
  </si>
  <si>
    <t>en Argentina</t>
  </si>
  <si>
    <t>en Uruguay</t>
  </si>
  <si>
    <t xml:space="preserve">en Brasil </t>
  </si>
  <si>
    <t xml:space="preserve">Promedio Uruguay </t>
  </si>
  <si>
    <t>Promedio Brasil</t>
  </si>
  <si>
    <t xml:space="preserve">Promedio Argentina </t>
  </si>
  <si>
    <t xml:space="preserve">Total por ciudad </t>
  </si>
  <si>
    <t xml:space="preserve">Promedio por ciudad </t>
  </si>
  <si>
    <t>Argentina</t>
  </si>
  <si>
    <t>Uruguay</t>
  </si>
  <si>
    <t xml:space="preserve">Brasil </t>
  </si>
  <si>
    <t xml:space="preserve">Datos Financieros </t>
  </si>
  <si>
    <t xml:space="preserve">Cliente </t>
  </si>
  <si>
    <t xml:space="preserve">Importe </t>
  </si>
  <si>
    <t xml:space="preserve">Fecha compra </t>
  </si>
  <si>
    <t xml:space="preserve">Nro. Cuotas </t>
  </si>
  <si>
    <t xml:space="preserve">Importe Cuota </t>
  </si>
  <si>
    <t xml:space="preserve">Total Cuota </t>
  </si>
  <si>
    <t xml:space="preserve">Recargo </t>
  </si>
  <si>
    <t>IVA</t>
  </si>
  <si>
    <t xml:space="preserve">Juan López </t>
  </si>
  <si>
    <t xml:space="preserve">Maria Sosa </t>
  </si>
  <si>
    <t xml:space="preserve">José Rosas </t>
  </si>
  <si>
    <t xml:space="preserve">Mario Garcia </t>
  </si>
  <si>
    <t xml:space="preserve">Cecilia Pérez </t>
  </si>
  <si>
    <t xml:space="preserve">Laura Soria </t>
  </si>
  <si>
    <t xml:space="preserve">Juana Alvez </t>
  </si>
  <si>
    <t xml:space="preserve">Walter Miranda </t>
  </si>
  <si>
    <t xml:space="preserve">Pablo Quintana </t>
  </si>
  <si>
    <t xml:space="preserve">Diana Saravia </t>
  </si>
  <si>
    <t xml:space="preserve">Fernanda Castro </t>
  </si>
  <si>
    <t>Mariana Estevez</t>
  </si>
  <si>
    <t>Monica Peña</t>
  </si>
  <si>
    <t xml:space="preserve">Mauricio Gestido </t>
  </si>
  <si>
    <t>Marco Pérea</t>
  </si>
  <si>
    <t>Leticia Costa</t>
  </si>
  <si>
    <t>Esteban Da Silva</t>
  </si>
  <si>
    <t xml:space="preserve">Credito </t>
  </si>
  <si>
    <t xml:space="preserve">A solo firma </t>
  </si>
  <si>
    <t xml:space="preserve">Con garantia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</si>
</sst>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3" borderId="1" xfId="2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ED5-24E9-4C83-82B1-6343FF816722}">
  <dimension ref="A2:G24"/>
  <sheetViews>
    <sheetView topLeftCell="A4" zoomScaleNormal="100" workbookViewId="0">
      <selection activeCell="G17" sqref="G17"/>
    </sheetView>
  </sheetViews>
  <sheetFormatPr baseColWidth="10" defaultRowHeight="15" x14ac:dyDescent="0.25"/>
  <cols>
    <col min="2" max="2" width="15" customWidth="1"/>
    <col min="3" max="3" width="13.42578125" customWidth="1"/>
    <col min="4" max="4" width="19.7109375" customWidth="1"/>
    <col min="5" max="5" width="13.7109375" customWidth="1"/>
    <col min="6" max="6" width="15" customWidth="1"/>
    <col min="7" max="7" width="19.7109375" customWidth="1"/>
  </cols>
  <sheetData>
    <row r="2" spans="1:7" ht="15.75" x14ac:dyDescent="0.25">
      <c r="B2" s="22" t="s">
        <v>0</v>
      </c>
      <c r="C2" s="23"/>
      <c r="D2" s="23"/>
      <c r="E2" s="23"/>
      <c r="F2" s="23"/>
      <c r="G2" s="23"/>
    </row>
    <row r="5" spans="1:7" x14ac:dyDescent="0.25">
      <c r="B5" s="30" t="s">
        <v>1</v>
      </c>
      <c r="C5" s="30" t="s">
        <v>2</v>
      </c>
      <c r="D5" s="30" t="s">
        <v>3</v>
      </c>
      <c r="E5" s="30" t="s">
        <v>4</v>
      </c>
      <c r="F5" s="31" t="s">
        <v>23</v>
      </c>
      <c r="G5" s="32" t="s">
        <v>24</v>
      </c>
    </row>
    <row r="6" spans="1:7" x14ac:dyDescent="0.25">
      <c r="A6" s="24" t="s">
        <v>25</v>
      </c>
      <c r="B6" s="5" t="s">
        <v>5</v>
      </c>
      <c r="C6" s="2">
        <v>1370500</v>
      </c>
      <c r="D6" s="2">
        <v>1100600</v>
      </c>
      <c r="E6" s="2">
        <v>800670</v>
      </c>
      <c r="F6" s="1">
        <f t="shared" ref="F6:F12" si="0">SUM(C6:E6)</f>
        <v>3271770</v>
      </c>
      <c r="G6" s="7">
        <f t="shared" ref="G6:G12" si="1">AVERAGE(C6:E6)</f>
        <v>1090590</v>
      </c>
    </row>
    <row r="7" spans="1:7" x14ac:dyDescent="0.25">
      <c r="A7" s="24"/>
      <c r="B7" s="5" t="s">
        <v>6</v>
      </c>
      <c r="C7" s="2">
        <v>650460</v>
      </c>
      <c r="D7" s="2">
        <v>550340</v>
      </c>
      <c r="E7" s="2">
        <v>300420</v>
      </c>
      <c r="F7" s="7">
        <f t="shared" si="0"/>
        <v>1501220</v>
      </c>
      <c r="G7" s="12">
        <f t="shared" si="1"/>
        <v>500406.66666666669</v>
      </c>
    </row>
    <row r="8" spans="1:7" x14ac:dyDescent="0.25">
      <c r="A8" s="24"/>
      <c r="B8" s="5" t="s">
        <v>7</v>
      </c>
      <c r="C8" s="2">
        <v>200320</v>
      </c>
      <c r="D8" s="2">
        <v>290760</v>
      </c>
      <c r="E8" s="2">
        <v>50600</v>
      </c>
      <c r="F8" s="1">
        <f t="shared" si="0"/>
        <v>541680</v>
      </c>
      <c r="G8" s="1">
        <f t="shared" si="1"/>
        <v>180560</v>
      </c>
    </row>
    <row r="9" spans="1:7" x14ac:dyDescent="0.25">
      <c r="A9" s="24" t="s">
        <v>26</v>
      </c>
      <c r="B9" s="5" t="s">
        <v>8</v>
      </c>
      <c r="C9" s="2">
        <v>1100530</v>
      </c>
      <c r="D9" s="2">
        <v>1000800</v>
      </c>
      <c r="E9" s="2">
        <v>500880</v>
      </c>
      <c r="F9" s="11">
        <f t="shared" si="0"/>
        <v>2602210</v>
      </c>
      <c r="G9" s="13">
        <f t="shared" si="1"/>
        <v>867403.33333333337</v>
      </c>
    </row>
    <row r="10" spans="1:7" x14ac:dyDescent="0.25">
      <c r="A10" s="24"/>
      <c r="B10" s="5" t="s">
        <v>9</v>
      </c>
      <c r="C10" s="2">
        <v>650880</v>
      </c>
      <c r="D10" s="2">
        <v>490850</v>
      </c>
      <c r="E10" s="2">
        <v>100950</v>
      </c>
      <c r="F10" s="1">
        <f t="shared" si="0"/>
        <v>1242680</v>
      </c>
      <c r="G10" s="8">
        <f t="shared" si="1"/>
        <v>414226.66666666669</v>
      </c>
    </row>
    <row r="11" spans="1:7" x14ac:dyDescent="0.25">
      <c r="A11" s="25" t="s">
        <v>27</v>
      </c>
      <c r="B11" s="5" t="s">
        <v>10</v>
      </c>
      <c r="C11" s="2">
        <v>1210300</v>
      </c>
      <c r="D11" s="2">
        <v>1150150</v>
      </c>
      <c r="E11" s="2">
        <v>1090850</v>
      </c>
      <c r="F11" s="7">
        <f t="shared" si="0"/>
        <v>3451300</v>
      </c>
      <c r="G11" s="12">
        <f t="shared" si="1"/>
        <v>1150433.3333333333</v>
      </c>
    </row>
    <row r="12" spans="1:7" x14ac:dyDescent="0.25">
      <c r="A12" s="26"/>
      <c r="B12" s="5" t="s">
        <v>11</v>
      </c>
      <c r="C12" s="2">
        <v>1120890</v>
      </c>
      <c r="D12" s="2">
        <v>900740</v>
      </c>
      <c r="E12" s="2">
        <v>600980</v>
      </c>
      <c r="F12" s="7">
        <f t="shared" si="0"/>
        <v>2622610</v>
      </c>
      <c r="G12" s="12">
        <f t="shared" si="1"/>
        <v>874203.33333333337</v>
      </c>
    </row>
    <row r="13" spans="1:7" x14ac:dyDescent="0.25">
      <c r="B13" s="6"/>
    </row>
    <row r="14" spans="1:7" x14ac:dyDescent="0.25">
      <c r="B14" s="5" t="s">
        <v>12</v>
      </c>
      <c r="C14" s="14">
        <f>SUM(C6:C12)</f>
        <v>6303880</v>
      </c>
      <c r="D14" s="14">
        <f>SUM(D6:D12)</f>
        <v>5484240</v>
      </c>
      <c r="E14" s="14">
        <f>SUM(E6:E12)</f>
        <v>3445350</v>
      </c>
    </row>
    <row r="15" spans="1:7" x14ac:dyDescent="0.25">
      <c r="B15" s="5" t="s">
        <v>13</v>
      </c>
      <c r="C15" s="14">
        <f>AVERAGE(C6:C12)</f>
        <v>900554.28571428568</v>
      </c>
      <c r="D15" s="14">
        <f>AVERAGE(D6:D12)</f>
        <v>783462.85714285716</v>
      </c>
      <c r="E15" s="14">
        <f>AVERAGE(E6:E12)</f>
        <v>492192.85714285716</v>
      </c>
    </row>
    <row r="16" spans="1:7" x14ac:dyDescent="0.25">
      <c r="B16" s="5" t="s">
        <v>14</v>
      </c>
      <c r="C16" s="14">
        <f>MAX(C6:C12)</f>
        <v>1370500</v>
      </c>
      <c r="D16" s="14">
        <f>MAX(D6:D12)</f>
        <v>1150150</v>
      </c>
      <c r="E16" s="14">
        <f>MAX(E6:E12)</f>
        <v>1090850</v>
      </c>
    </row>
    <row r="17" spans="2:5" x14ac:dyDescent="0.25">
      <c r="B17" s="5" t="s">
        <v>15</v>
      </c>
      <c r="C17" s="14">
        <f>MIN(C6:C12)</f>
        <v>200320</v>
      </c>
      <c r="D17" s="14">
        <f>MIN(D6:D12)</f>
        <v>290760</v>
      </c>
      <c r="E17" s="14">
        <f>MIN(E6:E12)</f>
        <v>50600</v>
      </c>
    </row>
    <row r="18" spans="2:5" x14ac:dyDescent="0.25">
      <c r="B18" s="4"/>
    </row>
    <row r="19" spans="2:5" x14ac:dyDescent="0.25">
      <c r="B19" s="3" t="s">
        <v>16</v>
      </c>
      <c r="C19" s="27">
        <f>SUM(C6:E8)</f>
        <v>5314670</v>
      </c>
      <c r="D19" s="3" t="s">
        <v>22</v>
      </c>
      <c r="E19" s="27">
        <f>AVERAGE(G6:G8)</f>
        <v>590518.88888888888</v>
      </c>
    </row>
    <row r="20" spans="2:5" x14ac:dyDescent="0.25">
      <c r="B20" s="7" t="s">
        <v>17</v>
      </c>
      <c r="C20" s="28"/>
      <c r="D20" s="10"/>
      <c r="E20" s="28"/>
    </row>
    <row r="21" spans="2:5" x14ac:dyDescent="0.25">
      <c r="B21" s="9" t="s">
        <v>16</v>
      </c>
      <c r="C21" s="27">
        <f>SUM(C9:E10)</f>
        <v>3844890</v>
      </c>
      <c r="D21" s="3" t="s">
        <v>20</v>
      </c>
      <c r="E21" s="27">
        <f>AVERAGE(G9:G10)</f>
        <v>640815</v>
      </c>
    </row>
    <row r="22" spans="2:5" x14ac:dyDescent="0.25">
      <c r="B22" s="11" t="s">
        <v>18</v>
      </c>
      <c r="C22" s="28"/>
      <c r="D22" s="10"/>
      <c r="E22" s="28"/>
    </row>
    <row r="23" spans="2:5" x14ac:dyDescent="0.25">
      <c r="B23" s="3" t="s">
        <v>16</v>
      </c>
      <c r="C23" s="27">
        <f>SUM(C11:E12)</f>
        <v>6073910</v>
      </c>
      <c r="D23" s="3" t="s">
        <v>21</v>
      </c>
      <c r="E23" s="27">
        <f>AVERAGE(G11:G12)</f>
        <v>1012318.3333333333</v>
      </c>
    </row>
    <row r="24" spans="2:5" x14ac:dyDescent="0.25">
      <c r="B24" s="7" t="s">
        <v>19</v>
      </c>
      <c r="C24" s="28"/>
      <c r="D24" s="7"/>
      <c r="E24" s="28"/>
    </row>
  </sheetData>
  <mergeCells count="10">
    <mergeCell ref="C21:C22"/>
    <mergeCell ref="C23:C24"/>
    <mergeCell ref="E19:E20"/>
    <mergeCell ref="E21:E22"/>
    <mergeCell ref="E23:E24"/>
    <mergeCell ref="B2:G2"/>
    <mergeCell ref="A6:A8"/>
    <mergeCell ref="A9:A10"/>
    <mergeCell ref="A11:A12"/>
    <mergeCell ref="C19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342A-8B5A-4D2A-BA05-477567B3B35E}">
  <dimension ref="A1:K20"/>
  <sheetViews>
    <sheetView tabSelected="1" topLeftCell="A3" zoomScaleNormal="100" workbookViewId="0">
      <selection activeCell="E24" sqref="E24"/>
    </sheetView>
  </sheetViews>
  <sheetFormatPr baseColWidth="10" defaultRowHeight="15" x14ac:dyDescent="0.25"/>
  <cols>
    <col min="1" max="1" width="16" customWidth="1"/>
    <col min="3" max="3" width="18.5703125" customWidth="1"/>
    <col min="5" max="6" width="15.7109375" customWidth="1"/>
  </cols>
  <sheetData>
    <row r="1" spans="1:11" x14ac:dyDescent="0.25">
      <c r="A1" s="29" t="s">
        <v>28</v>
      </c>
      <c r="B1" s="29"/>
      <c r="C1" s="29"/>
    </row>
    <row r="3" spans="1:11" x14ac:dyDescent="0.25">
      <c r="A3" s="30" t="s">
        <v>29</v>
      </c>
      <c r="B3" s="30" t="s">
        <v>30</v>
      </c>
      <c r="C3" s="30" t="s">
        <v>31</v>
      </c>
      <c r="D3" s="30" t="s">
        <v>32</v>
      </c>
      <c r="E3" s="30" t="s">
        <v>33</v>
      </c>
      <c r="F3" s="30" t="s">
        <v>54</v>
      </c>
      <c r="G3" s="30" t="s">
        <v>34</v>
      </c>
      <c r="H3" s="30" t="s">
        <v>36</v>
      </c>
      <c r="J3" s="2" t="s">
        <v>35</v>
      </c>
      <c r="K3" s="2" t="s">
        <v>36</v>
      </c>
    </row>
    <row r="4" spans="1:11" x14ac:dyDescent="0.25">
      <c r="A4" s="15" t="s">
        <v>37</v>
      </c>
      <c r="B4" s="19">
        <v>3400</v>
      </c>
      <c r="C4" s="18">
        <v>38893</v>
      </c>
      <c r="D4" s="17">
        <v>2</v>
      </c>
      <c r="E4" s="19">
        <f t="shared" ref="E4:E20" si="0">B4*J$4/D4</f>
        <v>170</v>
      </c>
      <c r="F4" s="17" t="s">
        <v>56</v>
      </c>
      <c r="G4" s="20">
        <f t="shared" ref="G4:G20" si="1">H4+E4</f>
        <v>209.1</v>
      </c>
      <c r="H4" s="21">
        <f t="shared" ref="H4:H20" si="2">E4*(K$4)</f>
        <v>39.1</v>
      </c>
      <c r="J4" s="16">
        <v>0.1</v>
      </c>
      <c r="K4" s="16">
        <v>0.23</v>
      </c>
    </row>
    <row r="5" spans="1:11" x14ac:dyDescent="0.25">
      <c r="A5" s="15" t="s">
        <v>38</v>
      </c>
      <c r="B5" s="19">
        <v>2500</v>
      </c>
      <c r="C5" s="18">
        <v>38934</v>
      </c>
      <c r="D5" s="17">
        <v>3</v>
      </c>
      <c r="E5" s="19">
        <f t="shared" si="0"/>
        <v>83.333333333333329</v>
      </c>
      <c r="F5" s="17" t="s">
        <v>56</v>
      </c>
      <c r="G5" s="20">
        <f t="shared" si="1"/>
        <v>102.5</v>
      </c>
      <c r="H5" s="21">
        <f t="shared" si="2"/>
        <v>19.166666666666668</v>
      </c>
    </row>
    <row r="6" spans="1:11" x14ac:dyDescent="0.25">
      <c r="A6" s="15" t="s">
        <v>39</v>
      </c>
      <c r="B6" s="19">
        <v>750</v>
      </c>
      <c r="C6" s="18">
        <v>38906</v>
      </c>
      <c r="D6" s="17">
        <v>5</v>
      </c>
      <c r="E6" s="19">
        <f t="shared" si="0"/>
        <v>15</v>
      </c>
      <c r="F6" s="17" t="s">
        <v>55</v>
      </c>
      <c r="G6" s="20">
        <f t="shared" si="1"/>
        <v>18.45</v>
      </c>
      <c r="H6" s="21">
        <f t="shared" si="2"/>
        <v>3.45</v>
      </c>
    </row>
    <row r="7" spans="1:11" x14ac:dyDescent="0.25">
      <c r="A7" s="15" t="s">
        <v>40</v>
      </c>
      <c r="B7" s="19">
        <v>1200</v>
      </c>
      <c r="C7" s="18">
        <v>38889</v>
      </c>
      <c r="D7" s="17">
        <v>5</v>
      </c>
      <c r="E7" s="19">
        <f t="shared" si="0"/>
        <v>24</v>
      </c>
      <c r="F7" s="17" t="s">
        <v>55</v>
      </c>
      <c r="G7" s="20">
        <f t="shared" si="1"/>
        <v>29.52</v>
      </c>
      <c r="H7" s="21">
        <f t="shared" si="2"/>
        <v>5.5200000000000005</v>
      </c>
    </row>
    <row r="8" spans="1:11" x14ac:dyDescent="0.25">
      <c r="A8" s="15" t="s">
        <v>41</v>
      </c>
      <c r="B8" s="19">
        <v>4500</v>
      </c>
      <c r="C8" s="18">
        <v>38907</v>
      </c>
      <c r="D8" s="17">
        <v>3</v>
      </c>
      <c r="E8" s="19">
        <f t="shared" si="0"/>
        <v>150</v>
      </c>
      <c r="F8" s="17" t="s">
        <v>55</v>
      </c>
      <c r="G8" s="20">
        <f t="shared" si="1"/>
        <v>184.5</v>
      </c>
      <c r="H8" s="21">
        <f t="shared" si="2"/>
        <v>34.5</v>
      </c>
    </row>
    <row r="9" spans="1:11" x14ac:dyDescent="0.25">
      <c r="A9" s="15" t="s">
        <v>42</v>
      </c>
      <c r="B9" s="19">
        <v>3850</v>
      </c>
      <c r="C9" s="18">
        <v>38917</v>
      </c>
      <c r="D9" s="17">
        <v>4</v>
      </c>
      <c r="E9" s="19">
        <f t="shared" si="0"/>
        <v>96.25</v>
      </c>
      <c r="F9" s="17" t="s">
        <v>56</v>
      </c>
      <c r="G9" s="20">
        <f t="shared" si="1"/>
        <v>118.3875</v>
      </c>
      <c r="H9" s="21">
        <f t="shared" si="2"/>
        <v>22.137499999999999</v>
      </c>
    </row>
    <row r="10" spans="1:11" x14ac:dyDescent="0.25">
      <c r="A10" s="15" t="s">
        <v>43</v>
      </c>
      <c r="B10" s="19">
        <v>2600</v>
      </c>
      <c r="C10" s="18">
        <v>38910</v>
      </c>
      <c r="D10" s="17">
        <v>2</v>
      </c>
      <c r="E10" s="19">
        <f t="shared" si="0"/>
        <v>130</v>
      </c>
      <c r="F10" s="17" t="s">
        <v>56</v>
      </c>
      <c r="G10" s="20">
        <f t="shared" si="1"/>
        <v>159.9</v>
      </c>
      <c r="H10" s="21">
        <f t="shared" si="2"/>
        <v>29.900000000000002</v>
      </c>
    </row>
    <row r="11" spans="1:11" x14ac:dyDescent="0.25">
      <c r="A11" s="15" t="s">
        <v>44</v>
      </c>
      <c r="B11" s="19">
        <v>1750</v>
      </c>
      <c r="C11" s="18">
        <v>38922</v>
      </c>
      <c r="D11" s="17">
        <v>4</v>
      </c>
      <c r="E11" s="19">
        <f t="shared" si="0"/>
        <v>43.75</v>
      </c>
      <c r="F11" s="17" t="s">
        <v>56</v>
      </c>
      <c r="G11" s="20">
        <f t="shared" si="1"/>
        <v>53.8125</v>
      </c>
      <c r="H11" s="21">
        <f t="shared" si="2"/>
        <v>10.0625</v>
      </c>
    </row>
    <row r="12" spans="1:11" x14ac:dyDescent="0.25">
      <c r="A12" s="15" t="s">
        <v>48</v>
      </c>
      <c r="B12" s="19">
        <v>1400</v>
      </c>
      <c r="C12" s="18">
        <v>38927</v>
      </c>
      <c r="D12" s="17">
        <v>5</v>
      </c>
      <c r="E12" s="19">
        <f t="shared" si="0"/>
        <v>28</v>
      </c>
      <c r="F12" s="17" t="s">
        <v>55</v>
      </c>
      <c r="G12" s="20">
        <f t="shared" si="1"/>
        <v>34.44</v>
      </c>
      <c r="H12" s="21">
        <f t="shared" si="2"/>
        <v>6.44</v>
      </c>
    </row>
    <row r="13" spans="1:11" x14ac:dyDescent="0.25">
      <c r="A13" s="15" t="s">
        <v>45</v>
      </c>
      <c r="B13" s="19">
        <v>800</v>
      </c>
      <c r="C13" s="18">
        <v>38889</v>
      </c>
      <c r="D13" s="17">
        <v>3</v>
      </c>
      <c r="E13" s="19">
        <f t="shared" si="0"/>
        <v>26.666666666666668</v>
      </c>
      <c r="F13" s="17" t="s">
        <v>55</v>
      </c>
      <c r="G13" s="20">
        <f t="shared" si="1"/>
        <v>32.800000000000004</v>
      </c>
      <c r="H13" s="21">
        <f t="shared" si="2"/>
        <v>6.1333333333333337</v>
      </c>
    </row>
    <row r="14" spans="1:11" x14ac:dyDescent="0.25">
      <c r="A14" s="15" t="s">
        <v>46</v>
      </c>
      <c r="B14" s="19">
        <v>1200</v>
      </c>
      <c r="C14" s="18">
        <v>38907</v>
      </c>
      <c r="D14" s="17">
        <v>3</v>
      </c>
      <c r="E14" s="19">
        <f t="shared" si="0"/>
        <v>40</v>
      </c>
      <c r="F14" s="17" t="s">
        <v>55</v>
      </c>
      <c r="G14" s="20">
        <f t="shared" si="1"/>
        <v>49.2</v>
      </c>
      <c r="H14" s="21">
        <f t="shared" si="2"/>
        <v>9.2000000000000011</v>
      </c>
    </row>
    <row r="15" spans="1:11" x14ac:dyDescent="0.25">
      <c r="A15" s="15" t="s">
        <v>47</v>
      </c>
      <c r="B15" s="19">
        <v>3600</v>
      </c>
      <c r="C15" s="18">
        <v>38917</v>
      </c>
      <c r="D15" s="17">
        <v>4</v>
      </c>
      <c r="E15" s="19">
        <f t="shared" si="0"/>
        <v>90</v>
      </c>
      <c r="F15" s="17" t="s">
        <v>55</v>
      </c>
      <c r="G15" s="20">
        <f t="shared" si="1"/>
        <v>110.7</v>
      </c>
      <c r="H15" s="21">
        <f t="shared" si="2"/>
        <v>20.7</v>
      </c>
    </row>
    <row r="16" spans="1:11" x14ac:dyDescent="0.25">
      <c r="A16" s="15" t="s">
        <v>49</v>
      </c>
      <c r="B16" s="19">
        <v>2100</v>
      </c>
      <c r="C16" s="18">
        <v>38910</v>
      </c>
      <c r="D16" s="17">
        <v>5</v>
      </c>
      <c r="E16" s="19">
        <f t="shared" si="0"/>
        <v>42</v>
      </c>
      <c r="F16" s="17" t="s">
        <v>56</v>
      </c>
      <c r="G16" s="20">
        <f t="shared" si="1"/>
        <v>51.66</v>
      </c>
      <c r="H16" s="21">
        <f t="shared" si="2"/>
        <v>9.66</v>
      </c>
    </row>
    <row r="17" spans="1:8" x14ac:dyDescent="0.25">
      <c r="A17" s="15" t="s">
        <v>50</v>
      </c>
      <c r="B17" s="19">
        <v>6100</v>
      </c>
      <c r="C17" s="18">
        <v>38922</v>
      </c>
      <c r="D17" s="17">
        <v>3</v>
      </c>
      <c r="E17" s="19">
        <f t="shared" si="0"/>
        <v>203.33333333333334</v>
      </c>
      <c r="F17" s="17" t="s">
        <v>56</v>
      </c>
      <c r="G17" s="20">
        <f t="shared" si="1"/>
        <v>250.10000000000002</v>
      </c>
      <c r="H17" s="21">
        <f t="shared" si="2"/>
        <v>46.766666666666673</v>
      </c>
    </row>
    <row r="18" spans="1:8" x14ac:dyDescent="0.25">
      <c r="A18" s="15" t="s">
        <v>51</v>
      </c>
      <c r="B18" s="19">
        <v>5050</v>
      </c>
      <c r="C18" s="18">
        <v>38922</v>
      </c>
      <c r="D18" s="17">
        <v>5</v>
      </c>
      <c r="E18" s="19">
        <f t="shared" si="0"/>
        <v>101</v>
      </c>
      <c r="F18" s="17" t="s">
        <v>56</v>
      </c>
      <c r="G18" s="20">
        <f t="shared" si="1"/>
        <v>124.23</v>
      </c>
      <c r="H18" s="21">
        <f t="shared" si="2"/>
        <v>23.23</v>
      </c>
    </row>
    <row r="19" spans="1:8" x14ac:dyDescent="0.25">
      <c r="A19" s="15" t="s">
        <v>52</v>
      </c>
      <c r="B19" s="19">
        <v>4750</v>
      </c>
      <c r="C19" s="18">
        <v>38937</v>
      </c>
      <c r="D19" s="17">
        <v>4</v>
      </c>
      <c r="E19" s="19">
        <f t="shared" si="0"/>
        <v>118.75</v>
      </c>
      <c r="F19" s="17" t="s">
        <v>56</v>
      </c>
      <c r="G19" s="20">
        <f t="shared" si="1"/>
        <v>146.0625</v>
      </c>
      <c r="H19" s="21">
        <f t="shared" si="2"/>
        <v>27.3125</v>
      </c>
    </row>
    <row r="20" spans="1:8" x14ac:dyDescent="0.25">
      <c r="A20" s="15" t="s">
        <v>53</v>
      </c>
      <c r="B20" s="19">
        <v>5700</v>
      </c>
      <c r="C20" s="18">
        <v>38919</v>
      </c>
      <c r="D20" s="17">
        <v>3</v>
      </c>
      <c r="E20" s="19">
        <f t="shared" si="0"/>
        <v>190</v>
      </c>
      <c r="F20" s="17" t="s">
        <v>56</v>
      </c>
      <c r="G20" s="20">
        <f t="shared" si="1"/>
        <v>233.7</v>
      </c>
      <c r="H20" s="21">
        <f t="shared" si="2"/>
        <v>43.7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Control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Janely</dc:creator>
  <cp:lastModifiedBy>Janely</cp:lastModifiedBy>
  <dcterms:created xsi:type="dcterms:W3CDTF">2023-02-18T19:27:45Z</dcterms:created>
  <dcterms:modified xsi:type="dcterms:W3CDTF">2023-02-19T01:03:51Z</dcterms:modified>
</cp:coreProperties>
</file>