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ktra\OneDrive\Documentos\"/>
    </mc:Choice>
  </mc:AlternateContent>
  <xr:revisionPtr revIDLastSave="0" documentId="13_ncr:1_{EFACFCE4-29F2-4CD4-B040-996EEA3B59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3" i="1" s="1"/>
  <c r="H32" i="1"/>
  <c r="C30" i="1"/>
  <c r="C34" i="1" s="1"/>
  <c r="C29" i="1"/>
  <c r="C27" i="1"/>
  <c r="C26" i="1"/>
  <c r="C17" i="1" l="1"/>
  <c r="C18" i="1"/>
  <c r="C19" i="1"/>
  <c r="C20" i="1"/>
  <c r="C21" i="1"/>
  <c r="C22" i="1"/>
  <c r="C16" i="1"/>
  <c r="D21" i="1" l="1"/>
  <c r="D17" i="1"/>
  <c r="D22" i="1"/>
  <c r="D18" i="1"/>
  <c r="C23" i="1"/>
  <c r="D19" i="1" s="1"/>
  <c r="I21" i="1" l="1"/>
  <c r="E19" i="1"/>
  <c r="I20" i="1"/>
  <c r="E18" i="1"/>
  <c r="I19" i="1"/>
  <c r="E22" i="1"/>
  <c r="I17" i="1"/>
  <c r="E17" i="1"/>
  <c r="D20" i="1"/>
  <c r="D16" i="1"/>
  <c r="E21" i="1"/>
  <c r="I22" i="1"/>
  <c r="E16" i="1" l="1"/>
  <c r="I16" i="1"/>
  <c r="D23" i="1"/>
  <c r="I18" i="1"/>
  <c r="E20" i="1"/>
  <c r="I23" i="1" l="1"/>
  <c r="F16" i="1"/>
  <c r="E23" i="1"/>
  <c r="J16" i="1" l="1"/>
  <c r="J17" i="1" s="1"/>
  <c r="J18" i="1" s="1"/>
  <c r="J19" i="1" s="1"/>
  <c r="J20" i="1" s="1"/>
  <c r="J21" i="1" s="1"/>
  <c r="J22" i="1" s="1"/>
  <c r="F17" i="1"/>
  <c r="F18" i="1" s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<sst xmlns="http://schemas.openxmlformats.org/spreadsheetml/2006/main" count="103" uniqueCount="26">
  <si>
    <t>Encuesta de masotas mas comunes en los hogares del estado de Chiapas</t>
  </si>
  <si>
    <t>Perro</t>
  </si>
  <si>
    <t>Gato</t>
  </si>
  <si>
    <t>Pez</t>
  </si>
  <si>
    <t>Tortuga</t>
  </si>
  <si>
    <t xml:space="preserve">Iguana </t>
  </si>
  <si>
    <t>Ave</t>
  </si>
  <si>
    <t>Otro</t>
  </si>
  <si>
    <t xml:space="preserve">Especie </t>
  </si>
  <si>
    <t>Frecuencia</t>
  </si>
  <si>
    <t>Fr</t>
  </si>
  <si>
    <t>Fp</t>
  </si>
  <si>
    <t>Fpa</t>
  </si>
  <si>
    <t>Especie</t>
  </si>
  <si>
    <t>FP</t>
  </si>
  <si>
    <t>FPA</t>
  </si>
  <si>
    <t>TOTAL</t>
  </si>
  <si>
    <t>Media</t>
  </si>
  <si>
    <t>mediana</t>
  </si>
  <si>
    <t>moda</t>
  </si>
  <si>
    <t>varianza</t>
  </si>
  <si>
    <t>desviacion. Es</t>
  </si>
  <si>
    <t>Vmax</t>
  </si>
  <si>
    <t>Vmin</t>
  </si>
  <si>
    <t>Rango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</si>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</sst>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/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Encuesta de masotas mas comunes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Hoja1!$B$16:$B$22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 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Hoja1!$C$16:$C$22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418-921D-047AFA3F8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9719808"/>
        <c:axId val="79721600"/>
        <c:axId val="0"/>
      </c:bar3DChart>
      <c:catAx>
        <c:axId val="797198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79721600"/>
        <c:crosses val="autoZero"/>
        <c:auto val="1"/>
        <c:lblAlgn val="ctr"/>
        <c:lblOffset val="100"/>
        <c:noMultiLvlLbl val="0"/>
      </c:catAx>
      <c:valAx>
        <c:axId val="797216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9719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Encuesta de masotas mas comunes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Hoja1!$B$16:$B$22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 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Hoja1!$E$16:$E$22</c:f>
              <c:numCache>
                <c:formatCode>General</c:formatCode>
                <c:ptCount val="7"/>
                <c:pt idx="0">
                  <c:v>24.285714285714285</c:v>
                </c:pt>
                <c:pt idx="1">
                  <c:v>20</c:v>
                </c:pt>
                <c:pt idx="2">
                  <c:v>11.428571428571429</c:v>
                </c:pt>
                <c:pt idx="3">
                  <c:v>10</c:v>
                </c:pt>
                <c:pt idx="4">
                  <c:v>14.285714285714285</c:v>
                </c:pt>
                <c:pt idx="5">
                  <c:v>7.1428571428571423</c:v>
                </c:pt>
                <c:pt idx="6">
                  <c:v>12.857142857142856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B-4CB9-A07D-3A1F369EB7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Encuesta de masotas mas comunes</a:t>
            </a:r>
          </a:p>
        </c:rich>
      </c:tx>
      <c:layout>
        <c:manualLayout>
          <c:xMode val="edge"/>
          <c:yMode val="edge"/>
          <c:x val="0.31227077865266839"/>
          <c:y val="2.7777777777777776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Hoja1!$H$16:$H$22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Ave</c:v>
                </c:pt>
                <c:pt idx="3">
                  <c:v>Otro</c:v>
                </c:pt>
                <c:pt idx="4">
                  <c:v>Pez</c:v>
                </c:pt>
                <c:pt idx="5">
                  <c:v>Iguana </c:v>
                </c:pt>
                <c:pt idx="6">
                  <c:v>Tortuga</c:v>
                </c:pt>
              </c:strCache>
            </c:strRef>
          </c:xVal>
          <c:yVal>
            <c:numRef>
              <c:f>Hoja1!$J$16:$J$22</c:f>
              <c:numCache>
                <c:formatCode>0.0</c:formatCode>
                <c:ptCount val="7"/>
                <c:pt idx="0">
                  <c:v>24.285714285714285</c:v>
                </c:pt>
                <c:pt idx="1">
                  <c:v>44.285714285714285</c:v>
                </c:pt>
                <c:pt idx="2">
                  <c:v>58.571428571428569</c:v>
                </c:pt>
                <c:pt idx="3">
                  <c:v>71.428571428571431</c:v>
                </c:pt>
                <c:pt idx="4">
                  <c:v>82.857142857142861</c:v>
                </c:pt>
                <c:pt idx="5">
                  <c:v>92.857142857142861</c:v>
                </c:pt>
                <c:pt idx="6" formatCode="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EC-425B-AE3B-8C0115F3F12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79745792"/>
        <c:axId val="79747328"/>
      </c:scatterChart>
      <c:valAx>
        <c:axId val="79745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79747328"/>
        <c:crosses val="autoZero"/>
        <c:crossBetween val="midCat"/>
      </c:valAx>
      <c:valAx>
        <c:axId val="7974732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7974579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Estadisticas</a:t>
            </a:r>
            <a:r>
              <a:rPr lang="es-MX" baseline="0"/>
              <a:t> </a:t>
            </a:r>
          </a:p>
          <a:p>
            <a:pPr>
              <a:defRPr/>
            </a:pP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A00-4226-A3D1-1744FFE1D21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2A00-4226-A3D1-1744FFE1D216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5-2A00-4226-A3D1-1744FFE1D21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2A00-4226-A3D1-1744FFE1D21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Hoja1!$B$26:$B$34</c:f>
              <c:strCache>
                <c:ptCount val="9"/>
                <c:pt idx="0">
                  <c:v>Media</c:v>
                </c:pt>
                <c:pt idx="1">
                  <c:v>mediana</c:v>
                </c:pt>
                <c:pt idx="2">
                  <c:v>moda</c:v>
                </c:pt>
                <c:pt idx="3">
                  <c:v>varianza</c:v>
                </c:pt>
                <c:pt idx="4">
                  <c:v>desviacion. Es</c:v>
                </c:pt>
                <c:pt idx="5">
                  <c:v>Vmax</c:v>
                </c:pt>
                <c:pt idx="6">
                  <c:v>Vmin</c:v>
                </c:pt>
                <c:pt idx="7">
                  <c:v>Rango</c:v>
                </c:pt>
                <c:pt idx="8">
                  <c:v>CV</c:v>
                </c:pt>
              </c:strCache>
            </c:strRef>
          </c:cat>
          <c:val>
            <c:numRef>
              <c:f>Hoja1!$C$26:$C$34</c:f>
              <c:numCache>
                <c:formatCode>General</c:formatCode>
                <c:ptCount val="9"/>
                <c:pt idx="0">
                  <c:v>16.75</c:v>
                </c:pt>
                <c:pt idx="1">
                  <c:v>16.5</c:v>
                </c:pt>
                <c:pt idx="2">
                  <c:v>45</c:v>
                </c:pt>
                <c:pt idx="3">
                  <c:v>47.357142857142854</c:v>
                </c:pt>
                <c:pt idx="4">
                  <c:v>6.8816526254340138</c:v>
                </c:pt>
                <c:pt idx="5">
                  <c:v>25</c:v>
                </c:pt>
                <c:pt idx="6">
                  <c:v>8</c:v>
                </c:pt>
                <c:pt idx="7">
                  <c:v>17</c:v>
                </c:pt>
                <c:pt idx="8">
                  <c:v>41.08449328617322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00-4226-A3D1-1744FFE1D2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177856"/>
        <c:axId val="85179392"/>
      </c:barChart>
      <c:catAx>
        <c:axId val="8517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179392"/>
        <c:crosses val="autoZero"/>
        <c:auto val="1"/>
        <c:lblAlgn val="ctr"/>
        <c:lblOffset val="100"/>
        <c:noMultiLvlLbl val="0"/>
      </c:catAx>
      <c:valAx>
        <c:axId val="8517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1778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1</xdr:row>
      <xdr:rowOff>147637</xdr:rowOff>
    </xdr:from>
    <xdr:to>
      <xdr:col>16</xdr:col>
      <xdr:colOff>257175</xdr:colOff>
      <xdr:row>16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16</xdr:row>
      <xdr:rowOff>176212</xdr:rowOff>
    </xdr:from>
    <xdr:to>
      <xdr:col>16</xdr:col>
      <xdr:colOff>295275</xdr:colOff>
      <xdr:row>31</xdr:row>
      <xdr:rowOff>61912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31</xdr:row>
      <xdr:rowOff>166687</xdr:rowOff>
    </xdr:from>
    <xdr:to>
      <xdr:col>16</xdr:col>
      <xdr:colOff>323850</xdr:colOff>
      <xdr:row>46</xdr:row>
      <xdr:rowOff>52387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371475</xdr:colOff>
      <xdr:row>32</xdr:row>
      <xdr:rowOff>52387</xdr:rowOff>
    </xdr:from>
    <xdr:to>
      <xdr:col>9</xdr:col>
      <xdr:colOff>371475</xdr:colOff>
      <xdr:row>46</xdr:row>
      <xdr:rowOff>128587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tabSelected="1" workbookViewId="0">
      <selection activeCell="H37" sqref="H37"/>
    </sheetView>
  </sheetViews>
  <sheetFormatPr baseColWidth="10" defaultRowHeight="15" x14ac:dyDescent="0.25"/>
  <sheetData>
    <row r="1" spans="2:10" x14ac:dyDescent="0.25">
      <c r="B1" s="12" t="s">
        <v>0</v>
      </c>
      <c r="C1" s="12"/>
      <c r="D1" s="12"/>
      <c r="E1" s="12"/>
      <c r="F1" s="12"/>
      <c r="G1" s="12"/>
      <c r="H1" s="12"/>
      <c r="I1" s="12"/>
      <c r="J1" s="12"/>
    </row>
    <row r="3" spans="2:10" x14ac:dyDescent="0.25">
      <c r="B3" s="1" t="s">
        <v>1</v>
      </c>
      <c r="C3" s="1" t="s">
        <v>2</v>
      </c>
      <c r="D3" s="1" t="s">
        <v>3</v>
      </c>
      <c r="E3" s="1" t="s">
        <v>5</v>
      </c>
      <c r="F3" s="1" t="s">
        <v>6</v>
      </c>
      <c r="G3" s="1" t="s">
        <v>4</v>
      </c>
      <c r="H3" s="1" t="s">
        <v>7</v>
      </c>
    </row>
    <row r="4" spans="2:10" x14ac:dyDescent="0.25">
      <c r="B4" s="1" t="s">
        <v>1</v>
      </c>
      <c r="C4" s="1" t="s">
        <v>2</v>
      </c>
      <c r="D4" s="1" t="s">
        <v>5</v>
      </c>
      <c r="E4" s="1" t="s">
        <v>3</v>
      </c>
      <c r="F4" s="1" t="s">
        <v>5</v>
      </c>
      <c r="G4" s="1" t="s">
        <v>2</v>
      </c>
      <c r="H4" s="1" t="s">
        <v>6</v>
      </c>
    </row>
    <row r="5" spans="2:10" x14ac:dyDescent="0.25">
      <c r="B5" s="1" t="s">
        <v>1</v>
      </c>
      <c r="C5" s="1" t="s">
        <v>1</v>
      </c>
      <c r="D5" s="1" t="s">
        <v>6</v>
      </c>
      <c r="E5" s="1" t="s">
        <v>7</v>
      </c>
      <c r="F5" s="1" t="s">
        <v>6</v>
      </c>
      <c r="G5" s="1" t="s">
        <v>2</v>
      </c>
      <c r="H5" s="1" t="s">
        <v>1</v>
      </c>
    </row>
    <row r="6" spans="2:10" x14ac:dyDescent="0.25">
      <c r="B6" s="1" t="s">
        <v>1</v>
      </c>
      <c r="C6" s="1" t="s">
        <v>5</v>
      </c>
      <c r="D6" s="1" t="s">
        <v>1</v>
      </c>
      <c r="E6" s="1" t="s">
        <v>2</v>
      </c>
      <c r="F6" s="1" t="s">
        <v>7</v>
      </c>
      <c r="G6" s="1" t="s">
        <v>1</v>
      </c>
      <c r="H6" s="1" t="s">
        <v>2</v>
      </c>
    </row>
    <row r="7" spans="2:10" x14ac:dyDescent="0.25">
      <c r="B7" s="1" t="s">
        <v>2</v>
      </c>
      <c r="C7" s="1" t="s">
        <v>6</v>
      </c>
      <c r="D7" s="1" t="s">
        <v>2</v>
      </c>
      <c r="E7" s="1" t="s">
        <v>1</v>
      </c>
      <c r="F7" s="1" t="s">
        <v>1</v>
      </c>
      <c r="G7" s="1" t="s">
        <v>6</v>
      </c>
      <c r="H7" s="1" t="s">
        <v>1</v>
      </c>
    </row>
    <row r="8" spans="2:10" x14ac:dyDescent="0.25">
      <c r="B8" s="1" t="s">
        <v>3</v>
      </c>
      <c r="C8" s="1" t="s">
        <v>6</v>
      </c>
      <c r="D8" s="1" t="s">
        <v>2</v>
      </c>
      <c r="E8" s="1" t="s">
        <v>3</v>
      </c>
      <c r="F8" s="1" t="s">
        <v>1</v>
      </c>
      <c r="G8" s="1" t="s">
        <v>7</v>
      </c>
      <c r="H8" s="1" t="s">
        <v>1</v>
      </c>
    </row>
    <row r="9" spans="2:10" x14ac:dyDescent="0.25">
      <c r="B9" s="1" t="s">
        <v>4</v>
      </c>
      <c r="C9" s="1" t="s">
        <v>4</v>
      </c>
      <c r="D9" s="1" t="s">
        <v>6</v>
      </c>
      <c r="E9" s="1" t="s">
        <v>7</v>
      </c>
      <c r="F9" s="1" t="s">
        <v>1</v>
      </c>
      <c r="G9" s="1" t="s">
        <v>5</v>
      </c>
      <c r="H9" s="1" t="s">
        <v>7</v>
      </c>
    </row>
    <row r="10" spans="2:10" x14ac:dyDescent="0.25">
      <c r="B10" s="1" t="s">
        <v>3</v>
      </c>
      <c r="C10" s="1" t="s">
        <v>1</v>
      </c>
      <c r="D10" s="1" t="s">
        <v>7</v>
      </c>
      <c r="E10" s="1" t="s">
        <v>1</v>
      </c>
      <c r="F10" s="1" t="s">
        <v>3</v>
      </c>
      <c r="G10" s="1" t="s">
        <v>4</v>
      </c>
      <c r="H10" s="1" t="s">
        <v>3</v>
      </c>
    </row>
    <row r="11" spans="2:10" x14ac:dyDescent="0.25">
      <c r="B11" s="1" t="s">
        <v>2</v>
      </c>
      <c r="C11" s="1" t="s">
        <v>7</v>
      </c>
      <c r="D11" s="1" t="s">
        <v>6</v>
      </c>
      <c r="E11" s="1" t="s">
        <v>2</v>
      </c>
      <c r="F11" s="1" t="s">
        <v>2</v>
      </c>
      <c r="G11" s="1" t="s">
        <v>2</v>
      </c>
      <c r="H11" s="1" t="s">
        <v>5</v>
      </c>
    </row>
    <row r="12" spans="2:10" x14ac:dyDescent="0.25">
      <c r="B12" s="1" t="s">
        <v>1</v>
      </c>
      <c r="C12" s="1" t="s">
        <v>3</v>
      </c>
      <c r="D12" s="1" t="s">
        <v>4</v>
      </c>
      <c r="E12" s="1" t="s">
        <v>7</v>
      </c>
      <c r="F12" s="1" t="s">
        <v>2</v>
      </c>
      <c r="G12" s="1" t="s">
        <v>5</v>
      </c>
      <c r="H12" s="1" t="s">
        <v>6</v>
      </c>
    </row>
    <row r="13" spans="2:10" x14ac:dyDescent="0.25">
      <c r="B13" s="1"/>
      <c r="C13" s="1"/>
      <c r="D13" s="1"/>
      <c r="E13" s="1"/>
      <c r="F13" s="1"/>
      <c r="G13" s="1"/>
      <c r="H13" s="1"/>
    </row>
    <row r="15" spans="2:10" x14ac:dyDescent="0.25">
      <c r="B15" s="4" t="s">
        <v>8</v>
      </c>
      <c r="C15" s="3" t="s">
        <v>9</v>
      </c>
      <c r="D15" s="5" t="s">
        <v>10</v>
      </c>
      <c r="E15" s="3" t="s">
        <v>11</v>
      </c>
      <c r="F15" s="6" t="s">
        <v>12</v>
      </c>
      <c r="H15" s="6" t="s">
        <v>13</v>
      </c>
      <c r="I15" s="1" t="s">
        <v>14</v>
      </c>
      <c r="J15" s="1" t="s">
        <v>15</v>
      </c>
    </row>
    <row r="16" spans="2:10" x14ac:dyDescent="0.25">
      <c r="B16" s="1" t="s">
        <v>1</v>
      </c>
      <c r="C16" s="1">
        <f>COUNTIF($B$3:$H$12,B16)</f>
        <v>17</v>
      </c>
      <c r="D16" s="1">
        <f>C16/$C$23</f>
        <v>0.24285714285714285</v>
      </c>
      <c r="E16" s="1">
        <f>D16*100</f>
        <v>24.285714285714285</v>
      </c>
      <c r="F16" s="1">
        <f>E16</f>
        <v>24.285714285714285</v>
      </c>
      <c r="H16" s="1" t="s">
        <v>1</v>
      </c>
      <c r="I16" s="7">
        <f>D16*100</f>
        <v>24.285714285714285</v>
      </c>
      <c r="J16" s="7">
        <f>F16</f>
        <v>24.285714285714285</v>
      </c>
    </row>
    <row r="17" spans="2:10" x14ac:dyDescent="0.25">
      <c r="B17" s="1" t="s">
        <v>2</v>
      </c>
      <c r="C17" s="1">
        <f t="shared" ref="C17:C22" si="0">COUNTIF($B$3:$H$12,B17)</f>
        <v>14</v>
      </c>
      <c r="D17" s="1">
        <f t="shared" ref="D17:D22" si="1">C17/$C$23</f>
        <v>0.2</v>
      </c>
      <c r="E17" s="1">
        <f t="shared" ref="E17:E22" si="2">D17*100</f>
        <v>20</v>
      </c>
      <c r="F17" s="1">
        <f t="shared" ref="F17:F22" si="3">E17+F16</f>
        <v>44.285714285714285</v>
      </c>
      <c r="H17" s="1" t="s">
        <v>2</v>
      </c>
      <c r="I17" s="1">
        <f>D17*100</f>
        <v>20</v>
      </c>
      <c r="J17" s="7">
        <f t="shared" ref="J17:J22" si="4">I17+J16</f>
        <v>44.285714285714285</v>
      </c>
    </row>
    <row r="18" spans="2:10" x14ac:dyDescent="0.25">
      <c r="B18" s="1" t="s">
        <v>3</v>
      </c>
      <c r="C18" s="1">
        <f t="shared" si="0"/>
        <v>8</v>
      </c>
      <c r="D18" s="1">
        <f t="shared" si="1"/>
        <v>0.11428571428571428</v>
      </c>
      <c r="E18" s="1">
        <f t="shared" si="2"/>
        <v>11.428571428571429</v>
      </c>
      <c r="F18" s="1">
        <f t="shared" si="3"/>
        <v>55.714285714285715</v>
      </c>
      <c r="H18" s="1" t="s">
        <v>6</v>
      </c>
      <c r="I18" s="7">
        <f>D20*100</f>
        <v>14.285714285714285</v>
      </c>
      <c r="J18" s="7">
        <f t="shared" si="4"/>
        <v>58.571428571428569</v>
      </c>
    </row>
    <row r="19" spans="2:10" x14ac:dyDescent="0.25">
      <c r="B19" s="1" t="s">
        <v>5</v>
      </c>
      <c r="C19" s="1">
        <f t="shared" si="0"/>
        <v>7</v>
      </c>
      <c r="D19" s="1">
        <f t="shared" si="1"/>
        <v>0.1</v>
      </c>
      <c r="E19" s="1">
        <f t="shared" si="2"/>
        <v>10</v>
      </c>
      <c r="F19" s="1">
        <f t="shared" si="3"/>
        <v>65.714285714285722</v>
      </c>
      <c r="H19" s="1" t="s">
        <v>7</v>
      </c>
      <c r="I19" s="7">
        <f>D22*100</f>
        <v>12.857142857142856</v>
      </c>
      <c r="J19" s="7">
        <f t="shared" si="4"/>
        <v>71.428571428571431</v>
      </c>
    </row>
    <row r="20" spans="2:10" x14ac:dyDescent="0.25">
      <c r="B20" s="1" t="s">
        <v>6</v>
      </c>
      <c r="C20" s="1">
        <f t="shared" si="0"/>
        <v>10</v>
      </c>
      <c r="D20" s="1">
        <f t="shared" si="1"/>
        <v>0.14285714285714285</v>
      </c>
      <c r="E20" s="1">
        <f t="shared" si="2"/>
        <v>14.285714285714285</v>
      </c>
      <c r="F20" s="1">
        <f t="shared" si="3"/>
        <v>80</v>
      </c>
      <c r="H20" s="1" t="s">
        <v>3</v>
      </c>
      <c r="I20" s="7">
        <f>D18*100</f>
        <v>11.428571428571429</v>
      </c>
      <c r="J20" s="7">
        <f t="shared" si="4"/>
        <v>82.857142857142861</v>
      </c>
    </row>
    <row r="21" spans="2:10" x14ac:dyDescent="0.25">
      <c r="B21" s="1" t="s">
        <v>4</v>
      </c>
      <c r="C21" s="1">
        <f t="shared" si="0"/>
        <v>5</v>
      </c>
      <c r="D21" s="1">
        <f t="shared" si="1"/>
        <v>7.1428571428571425E-2</v>
      </c>
      <c r="E21" s="1">
        <f t="shared" si="2"/>
        <v>7.1428571428571423</v>
      </c>
      <c r="F21" s="1">
        <f t="shared" si="3"/>
        <v>87.142857142857139</v>
      </c>
      <c r="H21" s="1" t="s">
        <v>5</v>
      </c>
      <c r="I21" s="1">
        <f>D19*100</f>
        <v>10</v>
      </c>
      <c r="J21" s="7">
        <f t="shared" si="4"/>
        <v>92.857142857142861</v>
      </c>
    </row>
    <row r="22" spans="2:10" x14ac:dyDescent="0.25">
      <c r="B22" s="1" t="s">
        <v>7</v>
      </c>
      <c r="C22" s="1">
        <f t="shared" si="0"/>
        <v>9</v>
      </c>
      <c r="D22" s="1">
        <f t="shared" si="1"/>
        <v>0.12857142857142856</v>
      </c>
      <c r="E22" s="1">
        <f t="shared" si="2"/>
        <v>12.857142857142856</v>
      </c>
      <c r="F22" s="1">
        <f t="shared" si="3"/>
        <v>100</v>
      </c>
      <c r="H22" s="1" t="s">
        <v>4</v>
      </c>
      <c r="I22" s="7">
        <f>D21*100</f>
        <v>7.1428571428571423</v>
      </c>
      <c r="J22" s="8">
        <f t="shared" si="4"/>
        <v>100</v>
      </c>
    </row>
    <row r="23" spans="2:10" x14ac:dyDescent="0.25">
      <c r="B23" s="2" t="s">
        <v>16</v>
      </c>
      <c r="C23" s="1">
        <f>SUM(C16:C22)</f>
        <v>70</v>
      </c>
      <c r="D23" s="1">
        <f>SUM(D16:D22)</f>
        <v>1</v>
      </c>
      <c r="E23" s="1">
        <f>SUM(E16:E22)</f>
        <v>100</v>
      </c>
      <c r="F23" s="1"/>
      <c r="I23" s="9">
        <f>SUM(I16:I22)</f>
        <v>100</v>
      </c>
    </row>
    <row r="24" spans="2:10" x14ac:dyDescent="0.25">
      <c r="H24" s="11">
        <v>8</v>
      </c>
    </row>
    <row r="25" spans="2:10" x14ac:dyDescent="0.25">
      <c r="H25" s="11">
        <v>9</v>
      </c>
    </row>
    <row r="26" spans="2:10" x14ac:dyDescent="0.25">
      <c r="B26" s="1" t="s">
        <v>17</v>
      </c>
      <c r="C26">
        <f>AVERAGE(H24:H31)</f>
        <v>16.75</v>
      </c>
      <c r="H26" s="2">
        <v>12</v>
      </c>
    </row>
    <row r="27" spans="2:10" x14ac:dyDescent="0.25">
      <c r="B27" s="1" t="s">
        <v>18</v>
      </c>
      <c r="C27">
        <f>MEDIAN(H24:H31)</f>
        <v>16.5</v>
      </c>
      <c r="H27" s="2">
        <v>14</v>
      </c>
    </row>
    <row r="28" spans="2:10" x14ac:dyDescent="0.25">
      <c r="B28" s="1" t="s">
        <v>19</v>
      </c>
      <c r="C28">
        <v>45</v>
      </c>
      <c r="H28" s="2">
        <v>25</v>
      </c>
    </row>
    <row r="29" spans="2:10" x14ac:dyDescent="0.25">
      <c r="B29" s="1" t="s">
        <v>20</v>
      </c>
      <c r="C29">
        <f>_xlfn.VAR.S(H24:H31)</f>
        <v>47.357142857142854</v>
      </c>
      <c r="H29" s="2">
        <v>24</v>
      </c>
    </row>
    <row r="30" spans="2:10" x14ac:dyDescent="0.25">
      <c r="B30" s="10" t="s">
        <v>21</v>
      </c>
      <c r="C30">
        <f>_xlfn.STDEV.S(H24:H31)</f>
        <v>6.8816526254340138</v>
      </c>
      <c r="H30" s="11">
        <v>23</v>
      </c>
    </row>
    <row r="31" spans="2:10" x14ac:dyDescent="0.25">
      <c r="B31" s="1" t="s">
        <v>22</v>
      </c>
      <c r="C31">
        <f>MAX(H24:H31)</f>
        <v>25</v>
      </c>
      <c r="H31" s="11">
        <v>19</v>
      </c>
    </row>
    <row r="32" spans="2:10" x14ac:dyDescent="0.25">
      <c r="B32" s="1" t="s">
        <v>23</v>
      </c>
      <c r="C32">
        <f>MIN(H24:H31)</f>
        <v>8</v>
      </c>
      <c r="H32">
        <f>MAX(H24:H31)</f>
        <v>25</v>
      </c>
    </row>
    <row r="33" spans="2:3" x14ac:dyDescent="0.25">
      <c r="B33" s="1" t="s">
        <v>24</v>
      </c>
      <c r="C33">
        <f>C31-C32</f>
        <v>17</v>
      </c>
    </row>
    <row r="34" spans="2:3" x14ac:dyDescent="0.25">
      <c r="B34" s="1" t="s">
        <v>25</v>
      </c>
      <c r="C34">
        <f>C30/C26*100</f>
        <v>41.08449328617322</v>
      </c>
    </row>
  </sheetData>
  <mergeCells count="1">
    <mergeCell ref="B1:J1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Elektra</cp:lastModifiedBy>
  <cp:lastPrinted>2022-02-11T02:33:06Z</cp:lastPrinted>
  <dcterms:created xsi:type="dcterms:W3CDTF">2022-01-29T01:36:28Z</dcterms:created>
  <dcterms:modified xsi:type="dcterms:W3CDTF">2022-02-11T02:34:29Z</dcterms:modified>
</cp:coreProperties>
</file>