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8E371A9-2F3C-42C9-8460-A17C77F56A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C3" i="1"/>
  <c r="C4" i="1"/>
  <c r="C5" i="1"/>
  <c r="C6" i="1"/>
  <c r="C7" i="1"/>
  <c r="C8" i="1"/>
  <c r="C9" i="1"/>
  <c r="C10" i="1"/>
  <c r="C11" i="1"/>
  <c r="C2" i="1"/>
  <c r="I3" i="1" l="1"/>
  <c r="I4" i="1"/>
  <c r="I5" i="1"/>
  <c r="I6" i="1"/>
  <c r="I7" i="1"/>
  <c r="I8" i="1"/>
  <c r="I9" i="1"/>
  <c r="I10" i="1"/>
  <c r="I11" i="1"/>
  <c r="I2" i="1"/>
  <c r="K2" i="1" s="1"/>
  <c r="N3" i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2" i="1"/>
  <c r="O2" i="1" s="1"/>
  <c r="J11" i="1" l="1"/>
  <c r="K11" i="1"/>
  <c r="K9" i="1"/>
  <c r="J9" i="1"/>
  <c r="K7" i="1"/>
  <c r="J7" i="1"/>
  <c r="K5" i="1"/>
  <c r="J5" i="1"/>
  <c r="K3" i="1"/>
  <c r="J3" i="1"/>
  <c r="K10" i="1"/>
  <c r="J10" i="1"/>
  <c r="K8" i="1"/>
  <c r="J8" i="1"/>
  <c r="J6" i="1"/>
  <c r="K6" i="1"/>
  <c r="J4" i="1"/>
  <c r="K4" i="1"/>
  <c r="J2" i="1"/>
</calcChain>
</file>

<file path=xl/sharedStrings.xml><?xml version="1.0" encoding="utf-8"?>
<sst xmlns="http://schemas.openxmlformats.org/spreadsheetml/2006/main" count="52" uniqueCount="49">
  <si>
    <t>PACIENTE</t>
  </si>
  <si>
    <t>EDAD</t>
  </si>
  <si>
    <t>SEXO</t>
  </si>
  <si>
    <t>CURP</t>
  </si>
  <si>
    <t>CINTURA</t>
  </si>
  <si>
    <t>PESO(KG)</t>
  </si>
  <si>
    <t>TALLA(METRO)</t>
  </si>
  <si>
    <t>IMC</t>
  </si>
  <si>
    <t>CATEGORIA DE PESO</t>
  </si>
  <si>
    <t>RIESGO</t>
  </si>
  <si>
    <t xml:space="preserve">ELIO REYEZ LÒPEZ </t>
  </si>
  <si>
    <t>PEDRO AGUSTÌN SATURNO</t>
  </si>
  <si>
    <t xml:space="preserve">JOSE JUAN ESTRADA VELAZQUEZ </t>
  </si>
  <si>
    <t xml:space="preserve">LUIS ENRRIQUE CHANG DÌAZ </t>
  </si>
  <si>
    <t>Numero</t>
  </si>
  <si>
    <t>Largo</t>
  </si>
  <si>
    <t>CATEGORÌA</t>
  </si>
  <si>
    <t>BAJO PESO</t>
  </si>
  <si>
    <t>NORMAL</t>
  </si>
  <si>
    <t xml:space="preserve">SOBREPESO </t>
  </si>
  <si>
    <t>OBESIDAD G</t>
  </si>
  <si>
    <t>&lt;18.5</t>
  </si>
  <si>
    <t>18.5-24.9</t>
  </si>
  <si>
    <t>25-29.9</t>
  </si>
  <si>
    <t>30-34.9</t>
  </si>
  <si>
    <t>35-39.9</t>
  </si>
  <si>
    <t>&gt;40</t>
  </si>
  <si>
    <t>MUY BAJO</t>
  </si>
  <si>
    <t>BAJO</t>
  </si>
  <si>
    <t>MODERADO</t>
  </si>
  <si>
    <t>ALTO</t>
  </si>
  <si>
    <t>MUY ALTO</t>
  </si>
  <si>
    <t>EXTREMO</t>
  </si>
  <si>
    <t>MAUREN FERNANDA MENDEZ PACHECO</t>
  </si>
  <si>
    <t xml:space="preserve">AEAA351121HCSNGD01 </t>
  </si>
  <si>
    <t>FAFA521020HCSRLB01</t>
  </si>
  <si>
    <t xml:space="preserve">ROTE750713HCSSRN04 </t>
  </si>
  <si>
    <t xml:space="preserve">CACC791222HCSRRS10 </t>
  </si>
  <si>
    <t xml:space="preserve">DICJ720505HCSZLQ00 </t>
  </si>
  <si>
    <t>ROGM730612HCSBNG05</t>
  </si>
  <si>
    <t>ROGR830202HCSBNN04</t>
  </si>
  <si>
    <t xml:space="preserve">HEOR770716HCSRVB01 </t>
  </si>
  <si>
    <t>ROPI530715HCSBRS06</t>
  </si>
  <si>
    <t>HESR310501HCSRLL02</t>
  </si>
  <si>
    <t xml:space="preserve">DAVID PEREZ PEREZ </t>
  </si>
  <si>
    <t>CARMELO ESCOBAR DÌAZ</t>
  </si>
  <si>
    <t xml:space="preserve">ESTEBAN GUZMÀN ANGEL </t>
  </si>
  <si>
    <t xml:space="preserve">ANTONIO REYES REYES </t>
  </si>
  <si>
    <t xml:space="preserve">ANGEL AGUSTÌN MARROQUIN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</si>
</sst>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Fill="1" applyBorder="1"/>
    <xf numFmtId="0" fontId="2" fillId="0" borderId="2" xfId="0" applyFont="1" applyFill="1" applyBorder="1"/>
    <xf numFmtId="0" fontId="0" fillId="0" borderId="0" xfId="0" applyBorder="1"/>
    <xf numFmtId="0" fontId="0" fillId="0" borderId="3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Normal" xfId="0" builtinId="0"/>
  </cellStyles>
  <dxfs count="18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"/>
  <sheetViews>
    <sheetView tabSelected="1" workbookViewId="0">
      <selection activeCell="B11" sqref="B11"/>
    </sheetView>
  </sheetViews>
  <sheetFormatPr baseColWidth="10" defaultRowHeight="15" x14ac:dyDescent="0.25"/>
  <cols>
    <col min="2" max="2" width="35.85546875" customWidth="1"/>
    <col min="5" max="5" width="26.85546875" customWidth="1"/>
    <col min="6" max="6" width="12" customWidth="1"/>
    <col min="7" max="7" width="12.28515625" customWidth="1"/>
    <col min="8" max="8" width="18" customWidth="1"/>
    <col min="10" max="10" width="24.5703125" customWidth="1"/>
    <col min="11" max="11" width="15.28515625" customWidth="1"/>
    <col min="15" max="15" width="11.85546875" bestFit="1" customWidth="1"/>
  </cols>
  <sheetData>
    <row r="1" spans="2:15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M1" s="6" t="s">
        <v>14</v>
      </c>
      <c r="N1" s="5" t="s">
        <v>15</v>
      </c>
    </row>
    <row r="2" spans="2:15" x14ac:dyDescent="0.25">
      <c r="B2" s="1" t="s">
        <v>33</v>
      </c>
      <c r="C2" s="1">
        <f ca="1">INT((TODAY()-(MID(E2,9,2)&amp;"/"&amp;MID(E2,7,2)&amp;"/"&amp;MID(E2,5,2)))/365)</f>
        <v>86</v>
      </c>
      <c r="D2" s="1" t="str">
        <f>MID(E2,11,1)</f>
        <v>H</v>
      </c>
      <c r="E2" t="s">
        <v>34</v>
      </c>
      <c r="F2" s="1">
        <v>92</v>
      </c>
      <c r="G2" s="1">
        <v>75</v>
      </c>
      <c r="H2" s="1">
        <v>1.75</v>
      </c>
      <c r="I2" s="1">
        <f>G2/(H2*H2)</f>
        <v>24.489795918367346</v>
      </c>
      <c r="J2" s="1" t="str">
        <f>IF(I2&lt;18.5,"BAJO PESO",IF(I2&lt;24.9,"NORMAL",IF(I2&lt;29.9,"SOBREPESO",IF(I2&lt;34.9,"OBSIDAD GRADO 1",IF(I2&lt;39.9,"OBSIDAD GRADO 2",IF(I2&gt;40,"OBESIDAD GRADO3"))))))</f>
        <v>NORMAL</v>
      </c>
      <c r="K2" s="1" t="str">
        <f>IF(I2&lt;18.5,"MUY BAJO",IF(I2&lt;24.9,"BAJO",IF(I2&lt;29.9,"MODERADO",IF(I2&lt;34.9,"ALTO",IF(I2&lt;39.9,"MUY ALTO",IF(I2&gt;=40,"EXTREMO"))))))</f>
        <v>BAJO</v>
      </c>
      <c r="M2">
        <v>18</v>
      </c>
      <c r="N2">
        <f>LEN(E2)</f>
        <v>19</v>
      </c>
      <c r="O2" t="b">
        <f>EXACT(M2,N2)</f>
        <v>0</v>
      </c>
    </row>
    <row r="3" spans="2:15" x14ac:dyDescent="0.25">
      <c r="B3" s="1" t="s">
        <v>44</v>
      </c>
      <c r="C3" s="1">
        <f t="shared" ref="C3:C11" ca="1" si="0">INT((TODAY()-(MID(E3,9,2)&amp;"/"&amp;MID(E3,7,2)&amp;"/"&amp;MID(E3,5,2)))/365)</f>
        <v>69</v>
      </c>
      <c r="D3" s="1" t="str">
        <f t="shared" ref="D3:D11" si="1">MID(E3,11,1)</f>
        <v>H</v>
      </c>
      <c r="E3" s="1" t="s">
        <v>35</v>
      </c>
      <c r="F3" s="1">
        <v>90</v>
      </c>
      <c r="G3" s="1">
        <v>41</v>
      </c>
      <c r="H3" s="1">
        <v>1.7</v>
      </c>
      <c r="I3" s="1">
        <f t="shared" ref="I3:I11" si="2">G3/(H3*H3)</f>
        <v>14.186851211072666</v>
      </c>
      <c r="J3" s="1" t="str">
        <f t="shared" ref="J3:J11" si="3">IF(I3&lt;18.5,"BAJO PESO",IF(I3&lt;24.9,"NORMAL",IF(I3&lt;29.9,"SOBREPESO",IF(I3&lt;34.9,"OBSIDAD GRADO 1",IF(I3&lt;39.9,"OBSIDAD GRADO 2",IF(I3&gt;40,"OBESIDAD GRADO3"))))))</f>
        <v>BAJO PESO</v>
      </c>
      <c r="K3" s="1" t="str">
        <f t="shared" ref="K3:K11" si="4">IF(I3&lt;18.5,"MUY BAJO",IF(I3&lt;24.9,"BAJO",IF(I3&lt;29.9,"MODERADO",IF(I3&lt;34.9,"ALTO",IF(I3&lt;39.9,"MUY ALTO",IF(I3&gt;=40,"EXTREMO"))))))</f>
        <v>MUY BAJO</v>
      </c>
      <c r="M3">
        <v>18</v>
      </c>
      <c r="N3">
        <f t="shared" ref="N3:N11" si="5">LEN(E3)</f>
        <v>18</v>
      </c>
      <c r="O3" t="b">
        <f t="shared" ref="O3:O11" si="6">EXACT(M3,N3)</f>
        <v>1</v>
      </c>
    </row>
    <row r="4" spans="2:15" x14ac:dyDescent="0.25">
      <c r="B4" s="1" t="s">
        <v>10</v>
      </c>
      <c r="C4" s="1">
        <f t="shared" ca="1" si="0"/>
        <v>46</v>
      </c>
      <c r="D4" s="1" t="str">
        <f t="shared" si="1"/>
        <v>H</v>
      </c>
      <c r="E4" s="4" t="s">
        <v>36</v>
      </c>
      <c r="F4" s="1">
        <v>70</v>
      </c>
      <c r="G4" s="1">
        <v>100</v>
      </c>
      <c r="H4" s="1">
        <v>1.74</v>
      </c>
      <c r="I4" s="1">
        <f t="shared" si="2"/>
        <v>33.029462280354075</v>
      </c>
      <c r="J4" s="1" t="str">
        <f t="shared" si="3"/>
        <v>OBSIDAD GRADO 1</v>
      </c>
      <c r="K4" s="1" t="str">
        <f t="shared" si="4"/>
        <v>ALTO</v>
      </c>
      <c r="M4">
        <v>18</v>
      </c>
      <c r="N4">
        <f t="shared" si="5"/>
        <v>19</v>
      </c>
      <c r="O4" t="b">
        <f t="shared" si="6"/>
        <v>0</v>
      </c>
    </row>
    <row r="5" spans="2:15" x14ac:dyDescent="0.25">
      <c r="B5" s="1" t="s">
        <v>11</v>
      </c>
      <c r="C5" s="1">
        <f t="shared" ca="1" si="0"/>
        <v>42</v>
      </c>
      <c r="D5" s="1" t="str">
        <f t="shared" si="1"/>
        <v>H</v>
      </c>
      <c r="E5" s="1" t="s">
        <v>37</v>
      </c>
      <c r="F5" s="1">
        <v>92</v>
      </c>
      <c r="G5" s="1">
        <v>74</v>
      </c>
      <c r="H5" s="1">
        <v>1.75</v>
      </c>
      <c r="I5" s="1">
        <f t="shared" si="2"/>
        <v>24.163265306122447</v>
      </c>
      <c r="J5" s="1" t="str">
        <f t="shared" si="3"/>
        <v>NORMAL</v>
      </c>
      <c r="K5" s="1" t="str">
        <f t="shared" si="4"/>
        <v>BAJO</v>
      </c>
      <c r="M5">
        <v>18</v>
      </c>
      <c r="N5">
        <f t="shared" si="5"/>
        <v>19</v>
      </c>
      <c r="O5" t="b">
        <f t="shared" si="6"/>
        <v>0</v>
      </c>
    </row>
    <row r="6" spans="2:15" x14ac:dyDescent="0.25">
      <c r="B6" s="1" t="s">
        <v>45</v>
      </c>
      <c r="C6" s="1">
        <f t="shared" ca="1" si="0"/>
        <v>49</v>
      </c>
      <c r="D6" s="1" t="str">
        <f t="shared" si="1"/>
        <v>H</v>
      </c>
      <c r="E6" s="1" t="s">
        <v>38</v>
      </c>
      <c r="F6" s="1">
        <v>82</v>
      </c>
      <c r="G6" s="1">
        <v>90</v>
      </c>
      <c r="H6" s="1">
        <v>1.58</v>
      </c>
      <c r="I6" s="1">
        <f t="shared" si="2"/>
        <v>36.051914757250437</v>
      </c>
      <c r="J6" s="1" t="str">
        <f t="shared" si="3"/>
        <v>OBSIDAD GRADO 2</v>
      </c>
      <c r="K6" s="1" t="str">
        <f t="shared" si="4"/>
        <v>MUY ALTO</v>
      </c>
      <c r="M6">
        <v>18</v>
      </c>
      <c r="N6">
        <f t="shared" si="5"/>
        <v>19</v>
      </c>
      <c r="O6" t="b">
        <f t="shared" si="6"/>
        <v>0</v>
      </c>
    </row>
    <row r="7" spans="2:15" x14ac:dyDescent="0.25">
      <c r="B7" s="1" t="s">
        <v>46</v>
      </c>
      <c r="C7" s="1">
        <f t="shared" ca="1" si="0"/>
        <v>48</v>
      </c>
      <c r="D7" s="1" t="str">
        <f t="shared" si="1"/>
        <v>H</v>
      </c>
      <c r="E7" s="1" t="s">
        <v>39</v>
      </c>
      <c r="F7" s="1">
        <v>85</v>
      </c>
      <c r="G7" s="1">
        <v>64</v>
      </c>
      <c r="H7" s="1">
        <v>1.55</v>
      </c>
      <c r="I7" s="1">
        <f t="shared" si="2"/>
        <v>26.638917793964616</v>
      </c>
      <c r="J7" s="1" t="str">
        <f t="shared" si="3"/>
        <v>SOBREPESO</v>
      </c>
      <c r="K7" s="1" t="str">
        <f t="shared" si="4"/>
        <v>MODERADO</v>
      </c>
      <c r="M7">
        <v>18</v>
      </c>
      <c r="N7">
        <f t="shared" si="5"/>
        <v>18</v>
      </c>
      <c r="O7" t="b">
        <f t="shared" si="6"/>
        <v>1</v>
      </c>
    </row>
    <row r="8" spans="2:15" x14ac:dyDescent="0.25">
      <c r="B8" s="1" t="s">
        <v>12</v>
      </c>
      <c r="C8" s="1">
        <f t="shared" ca="1" si="0"/>
        <v>39</v>
      </c>
      <c r="D8" s="1" t="str">
        <f t="shared" si="1"/>
        <v>H</v>
      </c>
      <c r="E8" s="1" t="s">
        <v>40</v>
      </c>
      <c r="F8" s="1">
        <v>90</v>
      </c>
      <c r="G8" s="1">
        <v>54</v>
      </c>
      <c r="H8" s="1">
        <v>1.75</v>
      </c>
      <c r="I8" s="1">
        <f t="shared" si="2"/>
        <v>17.632653061224488</v>
      </c>
      <c r="J8" s="1" t="str">
        <f t="shared" si="3"/>
        <v>BAJO PESO</v>
      </c>
      <c r="K8" s="1" t="str">
        <f t="shared" si="4"/>
        <v>MUY BAJO</v>
      </c>
      <c r="M8">
        <v>18</v>
      </c>
      <c r="N8">
        <f t="shared" si="5"/>
        <v>18</v>
      </c>
      <c r="O8" t="b">
        <f t="shared" si="6"/>
        <v>1</v>
      </c>
    </row>
    <row r="9" spans="2:15" x14ac:dyDescent="0.25">
      <c r="B9" s="1" t="s">
        <v>13</v>
      </c>
      <c r="C9" s="1">
        <f t="shared" ca="1" si="0"/>
        <v>44</v>
      </c>
      <c r="D9" s="1" t="str">
        <f t="shared" si="1"/>
        <v>H</v>
      </c>
      <c r="E9" s="1" t="s">
        <v>41</v>
      </c>
      <c r="F9" s="1">
        <v>90</v>
      </c>
      <c r="G9" s="1">
        <v>80</v>
      </c>
      <c r="H9" s="1">
        <v>1.74</v>
      </c>
      <c r="I9" s="1">
        <f t="shared" si="2"/>
        <v>26.423569824283259</v>
      </c>
      <c r="J9" s="1" t="str">
        <f t="shared" si="3"/>
        <v>SOBREPESO</v>
      </c>
      <c r="K9" s="1" t="str">
        <f t="shared" si="4"/>
        <v>MODERADO</v>
      </c>
      <c r="M9">
        <v>18</v>
      </c>
      <c r="N9">
        <f t="shared" si="5"/>
        <v>19</v>
      </c>
      <c r="O9" t="b">
        <f t="shared" si="6"/>
        <v>0</v>
      </c>
    </row>
    <row r="10" spans="2:15" x14ac:dyDescent="0.25">
      <c r="B10" s="1" t="s">
        <v>47</v>
      </c>
      <c r="C10" s="1">
        <f t="shared" ca="1" si="0"/>
        <v>68</v>
      </c>
      <c r="D10" s="1" t="str">
        <f t="shared" si="1"/>
        <v>H</v>
      </c>
      <c r="E10" s="1" t="s">
        <v>42</v>
      </c>
      <c r="F10" s="1">
        <v>82</v>
      </c>
      <c r="G10" s="1">
        <v>130</v>
      </c>
      <c r="H10" s="1">
        <v>1.6</v>
      </c>
      <c r="I10" s="1">
        <f t="shared" si="2"/>
        <v>50.781249999999993</v>
      </c>
      <c r="J10" s="1" t="str">
        <f>IF(I10&lt;18.5,"BAJO PESO",IF(I10&lt;24.9,"NORMAL",IF(I10&lt;29.9,"SOBREPESO",IF(I10&lt;34.9,"OBSIDAD GRADO 1",IF(I10&lt;39.9,"OBSIDAD GRADO 2",IF(I10&gt;40,"OBESIDAD GRADO 3"))))))</f>
        <v>OBESIDAD GRADO 3</v>
      </c>
      <c r="K10" s="1" t="str">
        <f t="shared" si="4"/>
        <v>EXTREMO</v>
      </c>
      <c r="M10">
        <v>18</v>
      </c>
      <c r="N10">
        <f t="shared" si="5"/>
        <v>18</v>
      </c>
      <c r="O10" t="b">
        <f t="shared" si="6"/>
        <v>1</v>
      </c>
    </row>
    <row r="11" spans="2:15" x14ac:dyDescent="0.25">
      <c r="B11" s="1" t="s">
        <v>48</v>
      </c>
      <c r="C11" s="1">
        <f t="shared" ca="1" si="0"/>
        <v>90</v>
      </c>
      <c r="D11" s="1" t="str">
        <f t="shared" si="1"/>
        <v>H</v>
      </c>
      <c r="E11" s="1" t="s">
        <v>43</v>
      </c>
      <c r="F11" s="1">
        <v>98</v>
      </c>
      <c r="G11" s="1">
        <v>44</v>
      </c>
      <c r="H11" s="1">
        <v>1.75</v>
      </c>
      <c r="I11" s="1">
        <f t="shared" si="2"/>
        <v>14.36734693877551</v>
      </c>
      <c r="J11" s="1" t="str">
        <f t="shared" si="3"/>
        <v>BAJO PESO</v>
      </c>
      <c r="K11" s="1" t="str">
        <f t="shared" si="4"/>
        <v>MUY BAJO</v>
      </c>
      <c r="M11">
        <v>18</v>
      </c>
      <c r="N11">
        <f t="shared" si="5"/>
        <v>18</v>
      </c>
      <c r="O11" t="b">
        <f t="shared" si="6"/>
        <v>1</v>
      </c>
    </row>
    <row r="14" spans="2:15" x14ac:dyDescent="0.25">
      <c r="K14" s="3" t="s">
        <v>16</v>
      </c>
      <c r="L14" s="1"/>
      <c r="M14" s="3" t="s">
        <v>9</v>
      </c>
    </row>
    <row r="15" spans="2:15" x14ac:dyDescent="0.25">
      <c r="K15" s="3" t="s">
        <v>17</v>
      </c>
      <c r="L15" s="1" t="s">
        <v>21</v>
      </c>
      <c r="M15" s="9" t="s">
        <v>27</v>
      </c>
    </row>
    <row r="16" spans="2:15" x14ac:dyDescent="0.25">
      <c r="K16" s="3" t="s">
        <v>18</v>
      </c>
      <c r="L16" s="1" t="s">
        <v>22</v>
      </c>
      <c r="M16" s="14" t="s">
        <v>28</v>
      </c>
    </row>
    <row r="17" spans="10:13" x14ac:dyDescent="0.25">
      <c r="K17" s="3" t="s">
        <v>19</v>
      </c>
      <c r="L17" s="1" t="s">
        <v>23</v>
      </c>
      <c r="M17" s="10" t="s">
        <v>29</v>
      </c>
    </row>
    <row r="18" spans="10:13" x14ac:dyDescent="0.25">
      <c r="K18" s="3" t="s">
        <v>20</v>
      </c>
      <c r="L18" s="1" t="s">
        <v>24</v>
      </c>
      <c r="M18" s="11" t="s">
        <v>30</v>
      </c>
    </row>
    <row r="19" spans="10:13" x14ac:dyDescent="0.25">
      <c r="J19" s="7"/>
      <c r="K19" s="3" t="s">
        <v>20</v>
      </c>
      <c r="L19" s="1" t="s">
        <v>25</v>
      </c>
      <c r="M19" s="12" t="s">
        <v>31</v>
      </c>
    </row>
    <row r="20" spans="10:13" x14ac:dyDescent="0.25">
      <c r="K20" s="3" t="s">
        <v>20</v>
      </c>
      <c r="L20" s="1" t="s">
        <v>26</v>
      </c>
      <c r="M20" s="13" t="s">
        <v>32</v>
      </c>
    </row>
    <row r="21" spans="10:13" x14ac:dyDescent="0.25">
      <c r="J21" s="7"/>
      <c r="K21" s="8"/>
    </row>
    <row r="22" spans="10:13" x14ac:dyDescent="0.25">
      <c r="J22" s="7"/>
      <c r="K22" s="7"/>
    </row>
  </sheetData>
  <conditionalFormatting sqref="J2:J11">
    <cfRule type="containsText" dxfId="17" priority="3" operator="containsText" text="OBSIDAD GRADO 1">
      <formula>NOT(ISERROR(SEARCH("OBSIDAD GRADO 1",J2)))</formula>
    </cfRule>
    <cfRule type="containsText" dxfId="16" priority="11" operator="containsText" text="OBESIDAD GRADO 3">
      <formula>NOT(ISERROR(SEARCH("OBESIDAD GRADO 3",J2)))</formula>
    </cfRule>
    <cfRule type="containsText" dxfId="15" priority="12" operator="containsText" text="OBSIDAD GRADO 2">
      <formula>NOT(ISERROR(SEARCH("OBSIDAD GRADO 2",J2)))</formula>
    </cfRule>
    <cfRule type="containsText" dxfId="14" priority="13" operator="containsText" text="OBESIDAD GRADO 2">
      <formula>NOT(ISERROR(SEARCH("OBESIDAD GRADO 2",J2)))</formula>
    </cfRule>
    <cfRule type="containsText" dxfId="13" priority="14" operator="containsText" text="SOBREPESO">
      <formula>NOT(ISERROR(SEARCH("SOBREPESO",J2)))</formula>
    </cfRule>
    <cfRule type="containsText" dxfId="12" priority="15" operator="containsText" text="NORMAL">
      <formula>NOT(ISERROR(SEARCH("NORMAL",J2)))</formula>
    </cfRule>
    <cfRule type="containsText" dxfId="11" priority="16" operator="containsText" text="BAJO PESO">
      <formula>NOT(ISERROR(SEARCH("BAJO PESO",J2)))</formula>
    </cfRule>
    <cfRule type="containsText" dxfId="10" priority="17" operator="containsText" text="BAJO PESO ">
      <formula>NOT(ISERROR(SEARCH("BAJO PESO ",J2)))</formula>
    </cfRule>
    <cfRule type="containsText" dxfId="9" priority="18" operator="containsText" text="BAJO PESO ">
      <formula>NOT(ISERROR(SEARCH("BAJO PESO ",J2)))</formula>
    </cfRule>
  </conditionalFormatting>
  <conditionalFormatting sqref="K2:K11">
    <cfRule type="containsText" dxfId="8" priority="2" operator="containsText" text="ALTO">
      <formula>NOT(ISERROR(SEARCH("ALTO",K2)))</formula>
    </cfRule>
    <cfRule type="containsText" dxfId="7" priority="4" operator="containsText" text="EXTREMO">
      <formula>NOT(ISERROR(SEARCH("EXTREMO",K2)))</formula>
    </cfRule>
    <cfRule type="containsText" dxfId="6" priority="5" operator="containsText" text="MUY ALTO">
      <formula>NOT(ISERROR(SEARCH("MUY ALTO",K2)))</formula>
    </cfRule>
    <cfRule type="containsText" dxfId="5" priority="6" operator="containsText" text="MODERADO">
      <formula>NOT(ISERROR(SEARCH("MODERADO",K2)))</formula>
    </cfRule>
    <cfRule type="containsText" dxfId="4" priority="7" operator="containsText" text="MUY BAJO">
      <formula>NOT(ISERROR(SEARCH("MUY BAJO",K2)))</formula>
    </cfRule>
    <cfRule type="containsText" dxfId="3" priority="8" operator="containsText" text="BAJO">
      <formula>NOT(ISERROR(SEARCH("BAJO",K2)))</formula>
    </cfRule>
    <cfRule type="containsText" dxfId="2" priority="9" operator="containsText" text="MUY BAJO">
      <formula>NOT(ISERROR(SEARCH("MUY BAJO",K2)))</formula>
    </cfRule>
    <cfRule type="containsText" dxfId="1" priority="10" operator="containsText" text="BAJO PESO">
      <formula>NOT(ISERROR(SEARCH("BAJO PESO",K2)))</formula>
    </cfRule>
  </conditionalFormatting>
  <conditionalFormatting sqref="K6:K11">
    <cfRule type="containsText" dxfId="0" priority="1" operator="containsText" text="MUY ALTO">
      <formula>NOT(ISERROR(SEARCH("MUY ALTO",K6)))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 Cintalapa</dc:creator>
  <cp:lastModifiedBy>HP</cp:lastModifiedBy>
  <dcterms:created xsi:type="dcterms:W3CDTF">2022-01-19T14:14:53Z</dcterms:created>
  <dcterms:modified xsi:type="dcterms:W3CDTF">2022-02-14T03:22:32Z</dcterms:modified>
</cp:coreProperties>
</file>