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Pictures\"/>
    </mc:Choice>
  </mc:AlternateContent>
  <bookViews>
    <workbookView xWindow="0" yWindow="0" windowWidth="15345" windowHeight="4650"/>
  </bookViews>
  <sheets>
    <sheet name="Hotel Mirama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/>
  <c r="E22" i="1"/>
  <c r="E21" i="1"/>
  <c r="E20" i="1"/>
  <c r="E19" i="1"/>
  <c r="H8" i="1" l="1"/>
  <c r="H9" i="1"/>
  <c r="H10" i="1"/>
  <c r="H11" i="1"/>
  <c r="I11" i="1" s="1"/>
  <c r="H12" i="1"/>
  <c r="H13" i="1"/>
  <c r="I13" i="1" s="1"/>
  <c r="H14" i="1"/>
  <c r="H7" i="1"/>
  <c r="I7" i="1" l="1"/>
  <c r="F19" i="1"/>
  <c r="G24" i="1"/>
  <c r="F21" i="1"/>
  <c r="F20" i="1"/>
  <c r="F22" i="1"/>
  <c r="I9" i="1"/>
  <c r="J9" i="1" s="1"/>
  <c r="J13" i="1"/>
  <c r="J11" i="1"/>
  <c r="I14" i="1"/>
  <c r="J14" i="1" s="1"/>
  <c r="I12" i="1"/>
  <c r="J12" i="1" s="1"/>
  <c r="I10" i="1"/>
  <c r="J10" i="1" s="1"/>
  <c r="I8" i="1"/>
  <c r="J8" i="1" s="1"/>
  <c r="G22" i="1" l="1"/>
  <c r="G19" i="1"/>
  <c r="H24" i="1"/>
  <c r="G21" i="1"/>
  <c r="G20" i="1"/>
  <c r="J7" i="1"/>
  <c r="H19" i="1" l="1"/>
  <c r="H21" i="1"/>
  <c r="H20" i="1"/>
  <c r="H22" i="1"/>
</calcChain>
</file>

<file path=xl/sharedStrings.xml><?xml version="1.0" encoding="utf-8"?>
<sst xmlns="http://schemas.openxmlformats.org/spreadsheetml/2006/main" count="23" uniqueCount="23">
  <si>
    <t xml:space="preserve">HOTEL MIRAMAR </t>
  </si>
  <si>
    <t xml:space="preserve">CLIENTE </t>
  </si>
  <si>
    <t>Juan Fernández</t>
  </si>
  <si>
    <t>Antonio Pérez</t>
  </si>
  <si>
    <t>Amelia Antón</t>
  </si>
  <si>
    <t xml:space="preserve">Marisa peña </t>
  </si>
  <si>
    <t>Violeta Rodriguez</t>
  </si>
  <si>
    <t xml:space="preserve">Carmen Benavente </t>
  </si>
  <si>
    <t xml:space="preserve">Mario Puerta </t>
  </si>
  <si>
    <t xml:space="preserve">Salvador Yuste </t>
  </si>
  <si>
    <t xml:space="preserve"> FECHA LLEGADA </t>
  </si>
  <si>
    <t xml:space="preserve">PRECIO </t>
  </si>
  <si>
    <t>I.V.A</t>
  </si>
  <si>
    <t xml:space="preserve">TOTAL </t>
  </si>
  <si>
    <t>DÍAS DE ESTANCIA</t>
  </si>
  <si>
    <t>MAYOR</t>
  </si>
  <si>
    <t xml:space="preserve">PROMEDIO </t>
  </si>
  <si>
    <t xml:space="preserve">MENOR </t>
  </si>
  <si>
    <t xml:space="preserve">ESPACIOS EN BLANCO </t>
  </si>
  <si>
    <t xml:space="preserve">ESPACIOS UTILIZADOS </t>
  </si>
  <si>
    <t xml:space="preserve">FUNCIONES DE BÚSQUEDA </t>
  </si>
  <si>
    <t xml:space="preserve">GRAFICAS </t>
  </si>
  <si>
    <t>ROXANA DE LOS ÁNGELES GUITIÉRREZ MÉNDEZ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</si>
</sst>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haroni"/>
      <charset val="177"/>
    </font>
    <font>
      <sz val="14"/>
      <color theme="1"/>
      <name val="Aparajita"/>
      <family val="2"/>
    </font>
    <font>
      <sz val="12"/>
      <color theme="1"/>
      <name val="Arial"/>
      <family val="2"/>
    </font>
    <font>
      <sz val="12"/>
      <color theme="1"/>
      <name val="Arial Unicode MS"/>
      <family val="2"/>
    </font>
    <font>
      <u/>
      <sz val="16"/>
      <color theme="1"/>
      <name val="Baskerville Old Face"/>
      <family val="1"/>
    </font>
    <font>
      <sz val="16"/>
      <color theme="9" tint="-0.499984740745262"/>
      <name val="Arial Rounded MT Bold"/>
      <family val="2"/>
    </font>
    <font>
      <b/>
      <u/>
      <sz val="18"/>
      <color theme="7" tint="-0.249977111117893"/>
      <name val="Bodoni MT Black"/>
      <family val="1"/>
    </font>
    <font>
      <sz val="11"/>
      <color theme="9" tint="-0.49998474074526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/>
    <xf numFmtId="8" fontId="0" fillId="0" borderId="0" xfId="0" applyNumberFormat="1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2" borderId="17" xfId="0" applyFont="1" applyFill="1" applyBorder="1"/>
    <xf numFmtId="8" fontId="2" fillId="2" borderId="17" xfId="0" applyNumberFormat="1" applyFont="1" applyFill="1" applyBorder="1"/>
    <xf numFmtId="0" fontId="2" fillId="7" borderId="2" xfId="0" applyFont="1" applyFill="1" applyBorder="1"/>
    <xf numFmtId="8" fontId="2" fillId="7" borderId="1" xfId="0" applyNumberFormat="1" applyFont="1" applyFill="1" applyBorder="1"/>
    <xf numFmtId="8" fontId="2" fillId="7" borderId="12" xfId="0" applyNumberFormat="1" applyFont="1" applyFill="1" applyBorder="1"/>
    <xf numFmtId="0" fontId="2" fillId="5" borderId="2" xfId="0" applyFont="1" applyFill="1" applyBorder="1"/>
    <xf numFmtId="8" fontId="2" fillId="5" borderId="1" xfId="0" applyNumberFormat="1" applyFont="1" applyFill="1" applyBorder="1"/>
    <xf numFmtId="8" fontId="2" fillId="5" borderId="12" xfId="0" applyNumberFormat="1" applyFont="1" applyFill="1" applyBorder="1"/>
    <xf numFmtId="8" fontId="4" fillId="10" borderId="3" xfId="0" applyNumberFormat="1" applyFont="1" applyFill="1" applyBorder="1"/>
    <xf numFmtId="8" fontId="4" fillId="8" borderId="1" xfId="0" applyNumberFormat="1" applyFont="1" applyFill="1" applyBorder="1"/>
    <xf numFmtId="8" fontId="4" fillId="10" borderId="1" xfId="0" applyNumberFormat="1" applyFont="1" applyFill="1" applyBorder="1"/>
    <xf numFmtId="0" fontId="7" fillId="9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 wrapText="1"/>
    </xf>
    <xf numFmtId="0" fontId="1" fillId="6" borderId="11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14" fontId="4" fillId="8" borderId="1" xfId="0" applyNumberFormat="1" applyFont="1" applyFill="1" applyBorder="1" applyAlignment="1">
      <alignment horizontal="center" vertical="center" wrapText="1"/>
    </xf>
    <xf numFmtId="14" fontId="4" fillId="10" borderId="1" xfId="0" applyNumberFormat="1" applyFont="1" applyFill="1" applyBorder="1" applyAlignment="1">
      <alignment horizontal="center" vertical="center" wrapText="1"/>
    </xf>
    <xf numFmtId="0" fontId="6" fillId="11" borderId="0" xfId="0" applyFont="1" applyFill="1" applyAlignment="1">
      <alignment horizontal="center"/>
    </xf>
    <xf numFmtId="14" fontId="4" fillId="10" borderId="5" xfId="0" applyNumberFormat="1" applyFont="1" applyFill="1" applyBorder="1" applyAlignment="1">
      <alignment horizontal="center" vertical="center" wrapText="1"/>
    </xf>
    <xf numFmtId="14" fontId="4" fillId="10" borderId="3" xfId="0" applyNumberFormat="1" applyFont="1" applyFill="1" applyBorder="1" applyAlignment="1">
      <alignment horizontal="center" vertical="center" wrapText="1"/>
    </xf>
    <xf numFmtId="0" fontId="8" fillId="1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baseline="0">
                <a:solidFill>
                  <a:srgbClr val="00B0F0"/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rgbClr val="00B0F0"/>
                </a:solidFill>
              </a:rPr>
              <a:t>Cliente y Días De Estancia </a:t>
            </a:r>
          </a:p>
        </c:rich>
      </c:tx>
      <c:layout>
        <c:manualLayout>
          <c:xMode val="edge"/>
          <c:yMode val="edge"/>
          <c:x val="0.27996159875988658"/>
          <c:y val="1.26344908454906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baseline="0">
              <a:solidFill>
                <a:srgbClr val="00B0F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208301873224751"/>
          <c:y val="0.14805722524121104"/>
          <c:w val="0.87850608531584795"/>
          <c:h val="0.6372618542442672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chemeClr val="accent4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dLbl>
              <c:idx val="4"/>
              <c:layout>
                <c:manualLayout>
                  <c:x val="0"/>
                  <c:y val="2.3148148148148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'Hotel Miramar'!$B$7:$B$14</c:f>
              <c:strCache>
                <c:ptCount val="8"/>
                <c:pt idx="0">
                  <c:v>Antonio Pérez</c:v>
                </c:pt>
                <c:pt idx="1">
                  <c:v>Juan Fernández</c:v>
                </c:pt>
                <c:pt idx="2">
                  <c:v>Amelia Antón</c:v>
                </c:pt>
                <c:pt idx="3">
                  <c:v>Marisa peña </c:v>
                </c:pt>
                <c:pt idx="4">
                  <c:v>Violeta Rodriguez</c:v>
                </c:pt>
                <c:pt idx="5">
                  <c:v>Carmen Benavente </c:v>
                </c:pt>
                <c:pt idx="6">
                  <c:v>Mario Puerta </c:v>
                </c:pt>
                <c:pt idx="7">
                  <c:v>Salvador Yuste </c:v>
                </c:pt>
              </c:strCache>
            </c:strRef>
          </c:cat>
          <c:val>
            <c:numRef>
              <c:f>'Hotel Miramar'!$F$7:$F$14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14</c:v>
                </c:pt>
                <c:pt idx="5">
                  <c:v>10</c:v>
                </c:pt>
                <c:pt idx="6">
                  <c:v>3</c:v>
                </c:pt>
                <c:pt idx="7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48046480"/>
        <c:axId val="248048160"/>
        <c:axId val="0"/>
      </c:bar3DChart>
      <c:catAx>
        <c:axId val="24804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accent1">
              <a:lumMod val="20000"/>
              <a:lumOff val="80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8048160"/>
        <c:crosses val="autoZero"/>
        <c:auto val="1"/>
        <c:lblAlgn val="ctr"/>
        <c:lblOffset val="100"/>
        <c:noMultiLvlLbl val="0"/>
      </c:catAx>
      <c:valAx>
        <c:axId val="24804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8046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accent6">
                    <a:lumMod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>
                <a:solidFill>
                  <a:schemeClr val="accent6">
                    <a:lumMod val="50000"/>
                  </a:schemeClr>
                </a:solidFill>
              </a:rPr>
              <a:t>CLIENTE Y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accent6">
                  <a:lumMod val="50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86246261998532"/>
          <c:y val="0.31236060166551527"/>
          <c:w val="0.82147214945836933"/>
          <c:h val="0.6849600826894989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3.0651334831440787E-2"/>
                  <c:y val="-8.268732504224704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325667415720487E-2"/>
                  <c:y val="1.894895975551487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879945318340459E-2"/>
                  <c:y val="-1.24030987563370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655774509903312E-17"/>
                  <c:y val="-8.6821691294359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2992686745850001E-3"/>
                  <c:y val="-4.1607558815724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5542779026200658E-2"/>
                  <c:y val="-1.24030987563370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8965503370741726E-2"/>
                  <c:y val="-4.13436625211235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1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'Hotel Miramar'!$B$7:$B$14</c:f>
              <c:strCache>
                <c:ptCount val="8"/>
                <c:pt idx="0">
                  <c:v>Antonio Pérez</c:v>
                </c:pt>
                <c:pt idx="1">
                  <c:v>Juan Fernández</c:v>
                </c:pt>
                <c:pt idx="2">
                  <c:v>Amelia Antón</c:v>
                </c:pt>
                <c:pt idx="3">
                  <c:v>Marisa peña </c:v>
                </c:pt>
                <c:pt idx="4">
                  <c:v>Violeta Rodriguez</c:v>
                </c:pt>
                <c:pt idx="5">
                  <c:v>Carmen Benavente </c:v>
                </c:pt>
                <c:pt idx="6">
                  <c:v>Mario Puerta </c:v>
                </c:pt>
                <c:pt idx="7">
                  <c:v>Salvador Yuste </c:v>
                </c:pt>
              </c:strCache>
            </c:strRef>
          </c:cat>
          <c:val>
            <c:numRef>
              <c:f>'Hotel Miramar'!$J$7:$J$14</c:f>
              <c:numCache>
                <c:formatCode>"$"#,##0.00_);[Red]\("$"#,##0.00\)</c:formatCode>
                <c:ptCount val="8"/>
                <c:pt idx="0">
                  <c:v>2481.9359999999997</c:v>
                </c:pt>
                <c:pt idx="1">
                  <c:v>6204.84</c:v>
                </c:pt>
                <c:pt idx="2">
                  <c:v>4963.8719999999994</c:v>
                </c:pt>
                <c:pt idx="3">
                  <c:v>8686.7759999999998</c:v>
                </c:pt>
                <c:pt idx="4">
                  <c:v>17373.552</c:v>
                </c:pt>
                <c:pt idx="5">
                  <c:v>12409.68</c:v>
                </c:pt>
                <c:pt idx="6">
                  <c:v>3722.9039999999995</c:v>
                </c:pt>
                <c:pt idx="7">
                  <c:v>6204.84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30</xdr:row>
      <xdr:rowOff>123826</xdr:rowOff>
    </xdr:from>
    <xdr:to>
      <xdr:col>7</xdr:col>
      <xdr:colOff>495300</xdr:colOff>
      <xdr:row>48</xdr:row>
      <xdr:rowOff>133350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676274</xdr:colOff>
      <xdr:row>30</xdr:row>
      <xdr:rowOff>147636</xdr:rowOff>
    </xdr:from>
    <xdr:to>
      <xdr:col>14</xdr:col>
      <xdr:colOff>533400</xdr:colOff>
      <xdr:row>48</xdr:row>
      <xdr:rowOff>76199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2:N48"/>
  <sheetViews>
    <sheetView tabSelected="1" workbookViewId="0">
      <selection activeCell="N15" sqref="N15"/>
    </sheetView>
  </sheetViews>
  <sheetFormatPr baseColWidth="10" defaultRowHeight="15" x14ac:dyDescent="0.25"/>
  <cols>
    <col min="2" max="2" width="11.42578125" customWidth="1"/>
    <col min="3" max="5" width="11.85546875" bestFit="1" customWidth="1"/>
    <col min="6" max="6" width="13.28515625" customWidth="1"/>
    <col min="8" max="8" width="12.7109375" bestFit="1" customWidth="1"/>
    <col min="9" max="9" width="11.7109375" bestFit="1" customWidth="1"/>
    <col min="10" max="10" width="12.7109375" bestFit="1" customWidth="1"/>
    <col min="12" max="12" width="11.85546875" bestFit="1" customWidth="1"/>
  </cols>
  <sheetData>
    <row r="2" spans="1:14" x14ac:dyDescent="0.25">
      <c r="K2" s="54" t="s">
        <v>22</v>
      </c>
      <c r="L2" s="54"/>
      <c r="M2" s="54"/>
      <c r="N2" s="54"/>
    </row>
    <row r="3" spans="1:14" ht="19.5" x14ac:dyDescent="0.25">
      <c r="E3" s="51" t="s">
        <v>0</v>
      </c>
      <c r="F3" s="51"/>
      <c r="G3" s="51"/>
    </row>
    <row r="4" spans="1:14" ht="15.75" thickBot="1" x14ac:dyDescent="0.3"/>
    <row r="5" spans="1:14" ht="15" customHeight="1" x14ac:dyDescent="0.25">
      <c r="B5" s="39" t="s">
        <v>1</v>
      </c>
      <c r="C5" s="40"/>
      <c r="D5" s="39" t="s">
        <v>10</v>
      </c>
      <c r="E5" s="40"/>
      <c r="F5" s="39" t="s">
        <v>14</v>
      </c>
      <c r="G5" s="40"/>
      <c r="H5" s="46" t="s">
        <v>11</v>
      </c>
      <c r="I5" s="46" t="s">
        <v>12</v>
      </c>
      <c r="J5" s="46" t="s">
        <v>13</v>
      </c>
    </row>
    <row r="6" spans="1:14" ht="15.75" thickBot="1" x14ac:dyDescent="0.3">
      <c r="B6" s="41"/>
      <c r="C6" s="42"/>
      <c r="D6" s="41"/>
      <c r="E6" s="42"/>
      <c r="F6" s="41"/>
      <c r="G6" s="42"/>
      <c r="H6" s="47"/>
      <c r="I6" s="47"/>
      <c r="J6" s="47"/>
    </row>
    <row r="7" spans="1:14" ht="17.25" x14ac:dyDescent="0.3">
      <c r="A7" s="3"/>
      <c r="B7" s="43" t="s">
        <v>3</v>
      </c>
      <c r="C7" s="43"/>
      <c r="D7" s="52">
        <v>37067</v>
      </c>
      <c r="E7" s="53"/>
      <c r="F7" s="48">
        <v>2</v>
      </c>
      <c r="G7" s="48"/>
      <c r="H7" s="15">
        <f t="shared" ref="H7:H14" si="0">F7*1069.8</f>
        <v>2139.6</v>
      </c>
      <c r="I7" s="15">
        <f>H7*16%</f>
        <v>342.33600000000001</v>
      </c>
      <c r="J7" s="15">
        <f>SUM(H7+I7)</f>
        <v>2481.9359999999997</v>
      </c>
      <c r="L7" s="2"/>
    </row>
    <row r="8" spans="1:14" ht="17.25" x14ac:dyDescent="0.3">
      <c r="B8" s="44" t="s">
        <v>2</v>
      </c>
      <c r="C8" s="44"/>
      <c r="D8" s="49">
        <v>37062</v>
      </c>
      <c r="E8" s="49"/>
      <c r="F8" s="38">
        <v>5</v>
      </c>
      <c r="G8" s="38"/>
      <c r="H8" s="16">
        <f t="shared" si="0"/>
        <v>5349</v>
      </c>
      <c r="I8" s="16">
        <f t="shared" ref="I8:I14" si="1">H8*16%</f>
        <v>855.84</v>
      </c>
      <c r="J8" s="16">
        <f t="shared" ref="J8:J14" si="2">SUM(H8+I8)</f>
        <v>6204.84</v>
      </c>
    </row>
    <row r="9" spans="1:14" ht="17.25" x14ac:dyDescent="0.3">
      <c r="B9" s="36" t="s">
        <v>4</v>
      </c>
      <c r="C9" s="36"/>
      <c r="D9" s="49">
        <v>37390</v>
      </c>
      <c r="E9" s="49"/>
      <c r="F9" s="38">
        <v>4</v>
      </c>
      <c r="G9" s="38"/>
      <c r="H9" s="16">
        <f t="shared" si="0"/>
        <v>4279.2</v>
      </c>
      <c r="I9" s="16">
        <f t="shared" si="1"/>
        <v>684.67200000000003</v>
      </c>
      <c r="J9" s="16">
        <f t="shared" si="2"/>
        <v>4963.8719999999994</v>
      </c>
    </row>
    <row r="10" spans="1:14" ht="17.25" x14ac:dyDescent="0.3">
      <c r="B10" s="37" t="s">
        <v>5</v>
      </c>
      <c r="C10" s="37"/>
      <c r="D10" s="50">
        <v>37412</v>
      </c>
      <c r="E10" s="50"/>
      <c r="F10" s="45">
        <v>7</v>
      </c>
      <c r="G10" s="45"/>
      <c r="H10" s="17">
        <f t="shared" si="0"/>
        <v>7488.5999999999995</v>
      </c>
      <c r="I10" s="17">
        <f t="shared" si="1"/>
        <v>1198.1759999999999</v>
      </c>
      <c r="J10" s="17">
        <f t="shared" si="2"/>
        <v>8686.7759999999998</v>
      </c>
      <c r="M10" s="2"/>
    </row>
    <row r="11" spans="1:14" ht="17.25" x14ac:dyDescent="0.3">
      <c r="B11" s="36" t="s">
        <v>6</v>
      </c>
      <c r="C11" s="36"/>
      <c r="D11" s="49">
        <v>37421</v>
      </c>
      <c r="E11" s="49"/>
      <c r="F11" s="38">
        <v>14</v>
      </c>
      <c r="G11" s="38"/>
      <c r="H11" s="16">
        <f t="shared" si="0"/>
        <v>14977.199999999999</v>
      </c>
      <c r="I11" s="16">
        <f t="shared" si="1"/>
        <v>2396.3519999999999</v>
      </c>
      <c r="J11" s="16">
        <f t="shared" si="2"/>
        <v>17373.552</v>
      </c>
    </row>
    <row r="12" spans="1:14" ht="17.25" x14ac:dyDescent="0.3">
      <c r="B12" s="36" t="s">
        <v>7</v>
      </c>
      <c r="C12" s="36"/>
      <c r="D12" s="49">
        <v>37444</v>
      </c>
      <c r="E12" s="49"/>
      <c r="F12" s="38">
        <v>10</v>
      </c>
      <c r="G12" s="38"/>
      <c r="H12" s="16">
        <f t="shared" si="0"/>
        <v>10698</v>
      </c>
      <c r="I12" s="16">
        <f t="shared" si="1"/>
        <v>1711.68</v>
      </c>
      <c r="J12" s="16">
        <f t="shared" si="2"/>
        <v>12409.68</v>
      </c>
    </row>
    <row r="13" spans="1:14" ht="17.25" x14ac:dyDescent="0.3">
      <c r="B13" s="37" t="s">
        <v>8</v>
      </c>
      <c r="C13" s="37"/>
      <c r="D13" s="50">
        <v>37442</v>
      </c>
      <c r="E13" s="50"/>
      <c r="F13" s="45">
        <v>3</v>
      </c>
      <c r="G13" s="45"/>
      <c r="H13" s="17">
        <f t="shared" si="0"/>
        <v>3209.3999999999996</v>
      </c>
      <c r="I13" s="17">
        <f t="shared" si="1"/>
        <v>513.50399999999991</v>
      </c>
      <c r="J13" s="17">
        <f t="shared" si="2"/>
        <v>3722.9039999999995</v>
      </c>
    </row>
    <row r="14" spans="1:14" ht="17.25" x14ac:dyDescent="0.3">
      <c r="B14" s="36" t="s">
        <v>9</v>
      </c>
      <c r="C14" s="36"/>
      <c r="D14" s="49">
        <v>37438</v>
      </c>
      <c r="E14" s="49"/>
      <c r="F14" s="38">
        <v>5</v>
      </c>
      <c r="G14" s="38"/>
      <c r="H14" s="16">
        <f t="shared" si="0"/>
        <v>5349</v>
      </c>
      <c r="I14" s="16">
        <f t="shared" si="1"/>
        <v>855.84</v>
      </c>
      <c r="J14" s="16">
        <f t="shared" si="2"/>
        <v>6204.84</v>
      </c>
    </row>
    <row r="17" spans="2:9" ht="20.25" x14ac:dyDescent="0.3">
      <c r="D17" s="19" t="s">
        <v>20</v>
      </c>
      <c r="E17" s="19"/>
      <c r="F17" s="19"/>
      <c r="G17" s="19"/>
    </row>
    <row r="18" spans="2:9" ht="15.75" thickBot="1" x14ac:dyDescent="0.3"/>
    <row r="19" spans="2:9" ht="21.75" thickBot="1" x14ac:dyDescent="0.5">
      <c r="D19" s="6" t="s">
        <v>15</v>
      </c>
      <c r="E19" s="7">
        <f>MAX(F7:G14)</f>
        <v>14</v>
      </c>
      <c r="F19" s="8">
        <f>MAX(H7:H14)</f>
        <v>14977.199999999999</v>
      </c>
      <c r="G19" s="8">
        <f>MAX(I7:I14)</f>
        <v>2396.3519999999999</v>
      </c>
      <c r="H19" s="8">
        <f>MAX(J7:J14)</f>
        <v>17373.552</v>
      </c>
    </row>
    <row r="20" spans="2:9" ht="21.75" thickBot="1" x14ac:dyDescent="0.5">
      <c r="D20" s="6" t="s">
        <v>17</v>
      </c>
      <c r="E20" s="9">
        <f>MIN(F7:G14)</f>
        <v>2</v>
      </c>
      <c r="F20" s="10">
        <f>MIN(H7:H14)</f>
        <v>2139.6</v>
      </c>
      <c r="G20" s="10">
        <f>MIN(I7:I14)</f>
        <v>342.33600000000001</v>
      </c>
      <c r="H20" s="11">
        <f>MIN(J7:J14)</f>
        <v>2481.9359999999997</v>
      </c>
    </row>
    <row r="21" spans="2:9" ht="30.75" thickBot="1" x14ac:dyDescent="0.5">
      <c r="D21" s="6" t="s">
        <v>16</v>
      </c>
      <c r="E21" s="12">
        <f>AVERAGE(F7:G14)</f>
        <v>6.25</v>
      </c>
      <c r="F21" s="13">
        <f>AVERAGE(H7:H14)</f>
        <v>6686.25</v>
      </c>
      <c r="G21" s="13">
        <f>AVERAGE(I7:I14)</f>
        <v>1069.8</v>
      </c>
      <c r="H21" s="14">
        <f>AVERAGE(J7:J14)</f>
        <v>7756.0499999999993</v>
      </c>
    </row>
    <row r="22" spans="2:9" ht="15" customHeight="1" x14ac:dyDescent="0.25">
      <c r="D22" s="24" t="s">
        <v>18</v>
      </c>
      <c r="E22" s="34">
        <f>COUNTBLANK(F7:G14)</f>
        <v>8</v>
      </c>
      <c r="F22" s="20">
        <f>COUNTBLANK(H7:H14)</f>
        <v>0</v>
      </c>
      <c r="G22" s="22">
        <f>COUNTBLANK(I7:I14)</f>
        <v>0</v>
      </c>
      <c r="H22" s="23">
        <f>COUNTBLANK(J7:J14)</f>
        <v>0</v>
      </c>
    </row>
    <row r="23" spans="2:9" ht="15.75" thickBot="1" x14ac:dyDescent="0.3">
      <c r="B23" s="5"/>
      <c r="D23" s="25"/>
      <c r="E23" s="35"/>
      <c r="F23" s="21"/>
      <c r="G23" s="22"/>
      <c r="H23" s="23"/>
    </row>
    <row r="24" spans="2:9" ht="15" customHeight="1" x14ac:dyDescent="0.25">
      <c r="B24" s="5"/>
      <c r="D24" s="24" t="s">
        <v>19</v>
      </c>
      <c r="E24" s="26">
        <f>COUNTIFS(F7:F8, F7:F14)</f>
        <v>0</v>
      </c>
      <c r="F24" s="28">
        <f>COUNTIFS(G7:G8, G7:G14)</f>
        <v>0</v>
      </c>
      <c r="G24" s="30">
        <f>COUNTIFS(H7:H8, H7:H14)</f>
        <v>0</v>
      </c>
      <c r="H24" s="32">
        <f>COUNTIFS(I7:I8, I7:I14)</f>
        <v>0</v>
      </c>
    </row>
    <row r="25" spans="2:9" ht="15.75" thickBot="1" x14ac:dyDescent="0.3">
      <c r="D25" s="25"/>
      <c r="E25" s="27"/>
      <c r="F25" s="29"/>
      <c r="G25" s="31"/>
      <c r="H25" s="33"/>
    </row>
    <row r="30" spans="2:9" ht="23.25" x14ac:dyDescent="0.35">
      <c r="H30" s="18" t="s">
        <v>21</v>
      </c>
      <c r="I30" s="18"/>
    </row>
    <row r="44" spans="2:3" x14ac:dyDescent="0.25">
      <c r="B44" s="1"/>
      <c r="C44" s="1"/>
    </row>
    <row r="45" spans="2:3" x14ac:dyDescent="0.25">
      <c r="B45" s="1"/>
      <c r="C45" s="1"/>
    </row>
    <row r="46" spans="2:3" x14ac:dyDescent="0.25">
      <c r="B46" s="1"/>
      <c r="C46" s="1"/>
    </row>
    <row r="47" spans="2:3" x14ac:dyDescent="0.25">
      <c r="B47" s="4"/>
      <c r="C47" s="4"/>
    </row>
    <row r="48" spans="2:3" x14ac:dyDescent="0.25">
      <c r="B48" s="4"/>
      <c r="C48" s="4"/>
    </row>
  </sheetData>
  <mergeCells count="44">
    <mergeCell ref="B11:C11"/>
    <mergeCell ref="K2:N2"/>
    <mergeCell ref="D13:E13"/>
    <mergeCell ref="D14:E14"/>
    <mergeCell ref="D5:E6"/>
    <mergeCell ref="E3:G3"/>
    <mergeCell ref="D7:E7"/>
    <mergeCell ref="D8:E8"/>
    <mergeCell ref="D9:E9"/>
    <mergeCell ref="D10:E10"/>
    <mergeCell ref="D11:E11"/>
    <mergeCell ref="H5:H6"/>
    <mergeCell ref="I5:I6"/>
    <mergeCell ref="J5:J6"/>
    <mergeCell ref="F7:G7"/>
    <mergeCell ref="D12:E12"/>
    <mergeCell ref="B12:C12"/>
    <mergeCell ref="B13:C13"/>
    <mergeCell ref="B14:C14"/>
    <mergeCell ref="F14:G14"/>
    <mergeCell ref="B5:C6"/>
    <mergeCell ref="B7:C7"/>
    <mergeCell ref="B8:C8"/>
    <mergeCell ref="B9:C9"/>
    <mergeCell ref="B10:C10"/>
    <mergeCell ref="F8:G8"/>
    <mergeCell ref="F9:G9"/>
    <mergeCell ref="F10:G10"/>
    <mergeCell ref="F11:G11"/>
    <mergeCell ref="F12:G12"/>
    <mergeCell ref="F13:G13"/>
    <mergeCell ref="F5:G6"/>
    <mergeCell ref="H30:I30"/>
    <mergeCell ref="D17:G17"/>
    <mergeCell ref="F22:F23"/>
    <mergeCell ref="G22:G23"/>
    <mergeCell ref="H22:H23"/>
    <mergeCell ref="D24:D25"/>
    <mergeCell ref="E24:E25"/>
    <mergeCell ref="F24:F25"/>
    <mergeCell ref="G24:G25"/>
    <mergeCell ref="H24:H25"/>
    <mergeCell ref="E22:E23"/>
    <mergeCell ref="D22:D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Hotel Miramar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PERSONAL</cp:lastModifiedBy>
  <dcterms:created xsi:type="dcterms:W3CDTF">2021-02-17T22:59:20Z</dcterms:created>
  <dcterms:modified xsi:type="dcterms:W3CDTF">2021-02-18T03:40:38Z</dcterms:modified>
</cp:coreProperties>
</file>