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GENERADOR " sheetId="1" r:id="rId1"/>
    <sheet name="PRESUPUESTO " sheetId="2" r:id="rId2"/>
    <sheet name="RESUMEN DE CLIENTE " sheetId="3" r:id="rId3"/>
    <sheet name="Hoja2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3" l="1"/>
  <c r="F27" i="3"/>
  <c r="F26" i="3"/>
  <c r="F204" i="2"/>
  <c r="F186" i="2"/>
  <c r="F168" i="2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217" i="1" s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98" i="1" s="1"/>
  <c r="F160" i="2"/>
  <c r="F142" i="2"/>
  <c r="F124" i="2"/>
  <c r="K172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71" i="1" s="1"/>
  <c r="K151" i="1"/>
  <c r="K149" i="1"/>
  <c r="K150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218" i="1" l="1"/>
  <c r="K152" i="1"/>
  <c r="F105" i="2" l="1"/>
  <c r="F87" i="2"/>
  <c r="F69" i="2"/>
  <c r="F51" i="2"/>
  <c r="F49" i="2"/>
  <c r="F30" i="2"/>
  <c r="F11" i="2"/>
  <c r="F9" i="2"/>
  <c r="F8" i="2"/>
  <c r="J130" i="1" l="1"/>
  <c r="J129" i="1"/>
  <c r="J128" i="1"/>
  <c r="J127" i="1"/>
  <c r="K127" i="1" s="1"/>
  <c r="J125" i="1"/>
  <c r="K125" i="1" s="1"/>
  <c r="J124" i="1"/>
  <c r="J123" i="1"/>
  <c r="J122" i="1"/>
  <c r="K122" i="1" s="1"/>
  <c r="J121" i="1"/>
  <c r="J120" i="1"/>
  <c r="J119" i="1"/>
  <c r="J118" i="1"/>
  <c r="K118" i="1" s="1"/>
  <c r="J117" i="1"/>
  <c r="J116" i="1"/>
  <c r="J115" i="1"/>
  <c r="J114" i="1"/>
  <c r="K114" i="1" s="1"/>
  <c r="J113" i="1"/>
  <c r="K113" i="1" s="1"/>
  <c r="K126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112" i="1" s="1"/>
  <c r="K130" i="1"/>
  <c r="K129" i="1"/>
  <c r="K128" i="1"/>
  <c r="K124" i="1"/>
  <c r="K123" i="1"/>
  <c r="K121" i="1"/>
  <c r="K120" i="1"/>
  <c r="K119" i="1"/>
  <c r="K117" i="1"/>
  <c r="K116" i="1"/>
  <c r="K115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93" i="1" s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74" i="1" s="1"/>
  <c r="K54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52" i="1" s="1"/>
  <c r="K30" i="1"/>
  <c r="K13" i="1"/>
  <c r="K18" i="1"/>
  <c r="K19" i="1"/>
  <c r="K20" i="1"/>
  <c r="K21" i="1"/>
  <c r="K22" i="1"/>
  <c r="K23" i="1"/>
  <c r="K24" i="1"/>
  <c r="K25" i="1"/>
  <c r="K26" i="1"/>
  <c r="K27" i="1"/>
  <c r="K28" i="1"/>
  <c r="K29" i="1"/>
  <c r="K14" i="1"/>
  <c r="K15" i="1"/>
  <c r="K16" i="1"/>
  <c r="K17" i="1"/>
  <c r="K11" i="1"/>
  <c r="H10" i="1"/>
  <c r="K10" i="1" s="1"/>
  <c r="K131" i="1" l="1"/>
  <c r="K132" i="1" s="1"/>
  <c r="K31" i="1"/>
  <c r="K32" i="1" s="1"/>
</calcChain>
</file>

<file path=xl/sharedStrings.xml><?xml version="1.0" encoding="utf-8"?>
<sst xmlns="http://schemas.openxmlformats.org/spreadsheetml/2006/main" count="416" uniqueCount="96">
  <si>
    <t xml:space="preserve">APROVACION </t>
  </si>
  <si>
    <t xml:space="preserve">Clave </t>
  </si>
  <si>
    <t xml:space="preserve">Concepto </t>
  </si>
  <si>
    <t xml:space="preserve">Unidad </t>
  </si>
  <si>
    <t xml:space="preserve">Eje </t>
  </si>
  <si>
    <t xml:space="preserve">Tramo </t>
  </si>
  <si>
    <t xml:space="preserve">Ancho </t>
  </si>
  <si>
    <t xml:space="preserve">Largo </t>
  </si>
  <si>
    <t xml:space="preserve">Area </t>
  </si>
  <si>
    <t xml:space="preserve">Alto </t>
  </si>
  <si>
    <t>Pzas.</t>
  </si>
  <si>
    <t xml:space="preserve">Total </t>
  </si>
  <si>
    <t xml:space="preserve">Observaciones </t>
  </si>
  <si>
    <t>A</t>
  </si>
  <si>
    <t>TABULADOR DE EDIFICACION</t>
  </si>
  <si>
    <t>PRELIMINARES</t>
  </si>
  <si>
    <t>A1101</t>
  </si>
  <si>
    <t>LIMPIA Y TRAZO</t>
  </si>
  <si>
    <t>A11</t>
  </si>
  <si>
    <t>LIMPIEZATRAZOYNIVELACIÓNENÁREADEDESPLANTEDEEDIFICACIONES.INCLUYETODOLONECESARIOPARASUCORRECTAEJECUCION.</t>
  </si>
  <si>
    <t>M2</t>
  </si>
  <si>
    <t>LIMPIEZAYDESHIERBEDELTERRENO,ATAQUEOBLIGADOAMANO;INCLUYE:ACARREOA20METROS,ACOMODOPARASUPOSTERIOREXTRACCIÓN,HERRAMIENTAMENOR,MANODEOBRAYTODOLONECESARIO PARA SU CORRECTA EJECUCION.</t>
  </si>
  <si>
    <t>A1102</t>
  </si>
  <si>
    <t>EXCAVACIONES</t>
  </si>
  <si>
    <t>EXCAVACIÓNAMANOENTERRENOTIPO"B"DE0.0A2.0OMETROSDEPROFUNDIDADSECCIÓNOBLIGADA;INCLUYE:ACARREOA20METROS,AFINESDETALUDES,TRASPALEOS,AFINESDEFONDO,HERRAMIENTAMENOR, MANO DE OBRA Y TODO LO NECESARIO PARA SU CORRECTA</t>
  </si>
  <si>
    <t>M3</t>
  </si>
  <si>
    <t>A-H</t>
  </si>
  <si>
    <t>C</t>
  </si>
  <si>
    <t>H</t>
  </si>
  <si>
    <t>A-C</t>
  </si>
  <si>
    <t>TOTAL</t>
  </si>
  <si>
    <t xml:space="preserve">ABUNDAMIENTO </t>
  </si>
  <si>
    <t xml:space="preserve">RELLENO </t>
  </si>
  <si>
    <t>A1103</t>
  </si>
  <si>
    <t>RELLENODEEXCAVACIONESPARAESTRUCTURASY/OPARAALCANZARNIVELESDEPROYECTO,ENCAPASDE20CMSDEESPESOR,COMPACTADASCONPISONAL90%,SEGÚNPRUEBAPROCTOR,INCORPORANDOELAGUANECESARIA;INCLUYE:ACARREOS,MEDIDOCOMPACTO CON MATERIAL PRODUCTO DELAEXCAVACIÓN,EXTENDIDODELMATERIAL,HERRAMIENTAMENOR,MANODEOBRAYTODOLONECESARIOPARASUCORRECTAEJECUCION.</t>
  </si>
  <si>
    <t xml:space="preserve">ACARREO </t>
  </si>
  <si>
    <t>A1108</t>
  </si>
  <si>
    <t>ACARREOENCARRETILLADETIERRAYMATERIALMIXTOPRODUCTODEEXCAVACIONESY/ODEMOLICIONES,INCLUYE:CARGAYDESCARGAENESTACIONESDE20MTS,MEDIDOSUELTO.PRIMERAESTACIÓNYTODO LO NECESARIO PARA SU CORRECTA EJECUCION.</t>
  </si>
  <si>
    <t xml:space="preserve">CIMENTACION </t>
  </si>
  <si>
    <t>A12</t>
  </si>
  <si>
    <t>PLANTILLADE8CM.DEESPESOR,DECONCRETOF'c=100KG/CM2,INCLUYE:PREPARACIÓNDELÁREADEDESPLANTE,NIVELACIÓN,COMPACTACIÓNYTODOLONECESARIOPARASUCORRECTAEJECUCION.</t>
  </si>
  <si>
    <t>MAMPOSTERÍADEPIEDRABRAZAASENTADACONMORTEROCEMENTO-ARENA1:5ENCIMENTACIÓN;INCLUYE:ACARREO,PLOMEO,HERRAMIENTAMENOR,MANODEOBRA.YTODOLONECESARIOPARASU CORRECTA EJECUCION.</t>
  </si>
  <si>
    <t xml:space="preserve">TOTAL </t>
  </si>
  <si>
    <t xml:space="preserve">OBRA: CASA HABITACION </t>
  </si>
  <si>
    <t xml:space="preserve">ELABORO: OLGA KARINA AVENDAÑO DOMINGUEZ </t>
  </si>
  <si>
    <t>NCLAJEDECASTILLOSENCIMENTACIÓNDE14X14CM.CONCONCRETOF'c=150KG/CM2ARMADOCON4VARILLASNo.3YESTRIBOSDELNo.2ACADA20CMS;INCLUYE:ANCLAJEA1.00MTS,ACARREO,CIMBRACONMADERADEPINODE3a.,CIMBRADO,DESCIMBRADO,MATERIALES,HERRAMIENTAMENOR,MANODEOBRAYTODOLONECESARIOPARASU CORRECTA EJECUCION</t>
  </si>
  <si>
    <t>M</t>
  </si>
  <si>
    <t>B</t>
  </si>
  <si>
    <t>18-1</t>
  </si>
  <si>
    <t>8-1</t>
  </si>
  <si>
    <t>7-11</t>
  </si>
  <si>
    <t>13-17</t>
  </si>
  <si>
    <t>E</t>
  </si>
  <si>
    <t>D</t>
  </si>
  <si>
    <t>6-10</t>
  </si>
  <si>
    <t>F</t>
  </si>
  <si>
    <t>D-E</t>
  </si>
  <si>
    <t>F-H</t>
  </si>
  <si>
    <t>E-F</t>
  </si>
  <si>
    <t>1</t>
  </si>
  <si>
    <t>A-B</t>
  </si>
  <si>
    <t>C-H</t>
  </si>
  <si>
    <t>JEDECASTILLOENCIMENTACIÓNDE14X30CMS.CONCONCRETOF'c=150KG/CM2,ARMADOCON6VARILLASDELNo.3YESTRIBOSDELNo.2ACADA15CMS;INCLUYE:ACARREO,CIMBRACONMADERADEPINODE3a.,ACERO,CIMBRADO,DESCIMBRADO,HERRAMIENTA MENOR, MANO</t>
  </si>
  <si>
    <t>6-17</t>
  </si>
  <si>
    <t>0</t>
  </si>
  <si>
    <t>A1302</t>
  </si>
  <si>
    <t>CIMBRAS</t>
  </si>
  <si>
    <t xml:space="preserve">TOTAL DE CIMENTACION </t>
  </si>
  <si>
    <t xml:space="preserve">CLAVE </t>
  </si>
  <si>
    <t xml:space="preserve">CONCEPTO </t>
  </si>
  <si>
    <t xml:space="preserve">UNIDAD </t>
  </si>
  <si>
    <t xml:space="preserve">CANTIDAD </t>
  </si>
  <si>
    <t xml:space="preserve">PRECIO UNITARIO </t>
  </si>
  <si>
    <t xml:space="preserve">IMPORTE </t>
  </si>
  <si>
    <t xml:space="preserve">EXCAVACION </t>
  </si>
  <si>
    <t>CIMBRAPARAMUROSYCOLUMNASNOAPARENTECONMADERADEPINODE3a.;INCLUYE:CIMBRADO,DESCIMBRADO,HABILITADO,ANDAMIOS,MADERADEPINODETERCERAPARATROQUELES(POLINES,BARROTESYCHAFLANES),HERRAMIENTAMENOR,MANODEOBRA Y TODO LO NECESARIO</t>
  </si>
  <si>
    <t>CIMBRA PARA LOSAS Y TRABES DE ENTREPISO CON MADERA DE PINO,
INCLUYE: CIMBRADO, DESCIMBRADO, ANDAMIOS, MADERA DE PINO DE
TERCERA PARA SOPORTE, CONTRAVENTEO Y ARRASTRES (POLINES,
BARROTES Y CHAFLANES), HERRAMIENTA, MANO DE OBRA Y TODO LO
NECESARIO PARA</t>
  </si>
  <si>
    <t>CIMBRA COMÚN CON MADERA DE PINO DE 3a. EN RAMPAS DE
ESCALERA, MEDIDA POR SUPERFICIE DE CONTACTO; INCLUYE:
MATERIALES, CIMBRADO Y DESCIMBRADO, ANDAMIOS, SOPORTES,
CONTRAVENTEO Y ARRASTRES (POLINES, BARROTES Y CHAFLANES),
HERRAMIENTA MENOR, MANO DE OBRA</t>
  </si>
  <si>
    <t xml:space="preserve">ESCALERAS </t>
  </si>
  <si>
    <t xml:space="preserve">CIMBRA </t>
  </si>
  <si>
    <t>ALBAÑILERIA</t>
  </si>
  <si>
    <t>A15</t>
  </si>
  <si>
    <t>MURODE15Cm.ESP.DEBLOCKHUECODE15x20x40Cm.ASENTADOCON MORTERO CEM-ARENA 1:5. ACABADO COMUN. HASTA UNA ALTURA DE0A3M.INCLUYE:ACARREOSA20MTS.DESPERDICIOS,LIMPIEZA,MATERIALES,ANDAMIOS,MANODEOBRAEQUIPO,HERRAMIENTAYTODO LO</t>
  </si>
  <si>
    <t>CADENAOCASTILLODECONCRETOF'C=150KG/CM2DE15X15CMS.ARMADOCON4VARILLASNo.3,ESTRIBOSNo.2ACADA20CMS.CONCIMBRADEMADERADEPINODE3A;INCLUYE:HABILITADO,CIMBRADO,DESCIMBRADO,HERRAMIENTAMENOR,MANODEOBRAYTODO LO NECESARIO</t>
  </si>
  <si>
    <t xml:space="preserve">TOTAL DE ALBAÑILERIA </t>
  </si>
  <si>
    <t xml:space="preserve">EXAMEN FINAL COSTOS Y PRESUPUESTOS II </t>
  </si>
  <si>
    <t xml:space="preserve">PRESUPUESTO DE OBRA </t>
  </si>
  <si>
    <t xml:space="preserve">DIRRECION: LAS MARGARITAS, CHIAPAS </t>
  </si>
  <si>
    <t>FECHA DE PRESUPUESTO: 04 DE AGOSTO DE 2020</t>
  </si>
  <si>
    <t>VALIDEZ: 10 DE AGOSTO DE 2020</t>
  </si>
  <si>
    <t xml:space="preserve">PRELIMINARES </t>
  </si>
  <si>
    <t xml:space="preserve">SUMA </t>
  </si>
  <si>
    <t>16 % I.V.A</t>
  </si>
  <si>
    <r>
      <rPr>
        <b/>
        <sz val="22"/>
        <color theme="1"/>
        <rFont val="Calibri"/>
        <family val="2"/>
        <scheme val="minor"/>
      </rPr>
      <t>PRESUPUESTO DE OBRA</t>
    </r>
    <r>
      <rPr>
        <sz val="22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</si>
  <si>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RESUMEN</t>
    </r>
    <r>
      <rPr>
        <sz val="11"/>
        <color theme="1"/>
        <rFont val="Calibri"/>
        <family val="2"/>
        <scheme val="minor"/>
      </rPr>
      <t xml:space="preserve"> </t>
    </r>
  </si>
  <si>
    <t>(CUATROCIENTOS TREINTA UNO MIL SEISCIENTOS DOS PESOS /100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</si>
</sst>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sz val="9"/>
      <name val="Cambria"/>
      <family val="1"/>
    </font>
    <font>
      <b/>
      <sz val="2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44" fontId="0" fillId="0" borderId="0" xfId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center"/>
    </xf>
    <xf numFmtId="44" fontId="0" fillId="0" borderId="0" xfId="1" applyFont="1" applyFill="1" applyAlignment="1">
      <alignment vertical="center"/>
    </xf>
    <xf numFmtId="0" fontId="4" fillId="0" borderId="0" xfId="0" applyFont="1"/>
    <xf numFmtId="44" fontId="4" fillId="0" borderId="0" xfId="0" applyNumberFormat="1" applyFont="1"/>
    <xf numFmtId="164" fontId="7" fillId="0" borderId="1" xfId="2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horizontal="left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0</xdr:row>
      <xdr:rowOff>142875</xdr:rowOff>
    </xdr:from>
    <xdr:to>
      <xdr:col>10</xdr:col>
      <xdr:colOff>781050</xdr:colOff>
      <xdr:row>5</xdr:row>
      <xdr:rowOff>9525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2875"/>
          <a:ext cx="209550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142875</xdr:rowOff>
    </xdr:from>
    <xdr:to>
      <xdr:col>5</xdr:col>
      <xdr:colOff>809625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42875"/>
          <a:ext cx="19145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1</xdr:row>
      <xdr:rowOff>19050</xdr:rowOff>
    </xdr:from>
    <xdr:to>
      <xdr:col>6</xdr:col>
      <xdr:colOff>76200</xdr:colOff>
      <xdr:row>6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09550"/>
          <a:ext cx="2305050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topLeftCell="A148" workbookViewId="0">
      <selection activeCell="L113" sqref="L113"/>
    </sheetView>
  </sheetViews>
  <sheetFormatPr baseColWidth="10" defaultRowHeight="15" x14ac:dyDescent="0.25"/>
  <cols>
    <col min="2" max="2" width="37.5703125" customWidth="1"/>
    <col min="10" max="10" width="21.28515625" customWidth="1"/>
    <col min="11" max="11" width="11.85546875" bestFit="1" customWidth="1"/>
    <col min="12" max="12" width="14.7109375" customWidth="1"/>
  </cols>
  <sheetData>
    <row r="1" spans="1:13" x14ac:dyDescent="0.25">
      <c r="A1" s="1"/>
    </row>
    <row r="2" spans="1:13" x14ac:dyDescent="0.25">
      <c r="A2" s="25" t="s">
        <v>43</v>
      </c>
      <c r="B2" s="25"/>
      <c r="C2" s="22" t="s">
        <v>85</v>
      </c>
      <c r="D2" s="22"/>
      <c r="E2" s="22"/>
      <c r="F2" s="22"/>
      <c r="G2" s="22"/>
      <c r="H2" s="22"/>
      <c r="I2" s="22"/>
      <c r="J2" s="22"/>
      <c r="K2" s="22"/>
    </row>
    <row r="3" spans="1:13" x14ac:dyDescent="0.25">
      <c r="A3" s="25" t="s">
        <v>44</v>
      </c>
      <c r="B3" s="25"/>
      <c r="C3" s="22"/>
      <c r="D3" s="22"/>
      <c r="E3" s="22"/>
      <c r="F3" s="22"/>
      <c r="G3" s="22"/>
      <c r="H3" s="22"/>
      <c r="I3" s="22"/>
      <c r="J3" s="22"/>
      <c r="K3" s="22"/>
    </row>
    <row r="4" spans="1:13" x14ac:dyDescent="0.25">
      <c r="A4" s="20" t="s">
        <v>0</v>
      </c>
      <c r="B4" s="20"/>
      <c r="C4" s="22"/>
      <c r="D4" s="22"/>
      <c r="E4" s="22"/>
      <c r="F4" s="22"/>
      <c r="G4" s="22"/>
      <c r="H4" s="22"/>
      <c r="I4" s="22"/>
      <c r="J4" s="22"/>
      <c r="K4" s="22"/>
    </row>
    <row r="5" spans="1:13" x14ac:dyDescent="0.25">
      <c r="A5" s="20"/>
      <c r="B5" s="20"/>
      <c r="C5" s="22"/>
      <c r="D5" s="22"/>
      <c r="E5" s="22"/>
      <c r="F5" s="22"/>
      <c r="G5" s="22"/>
      <c r="H5" s="22"/>
      <c r="I5" s="22"/>
      <c r="J5" s="22"/>
      <c r="K5" s="22"/>
      <c r="L5" s="20"/>
    </row>
    <row r="6" spans="1:13" ht="21" x14ac:dyDescent="0.3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3"/>
    </row>
    <row r="7" spans="1:13" x14ac:dyDescent="0.25">
      <c r="A7" s="2" t="s">
        <v>13</v>
      </c>
      <c r="B7" s="22" t="s">
        <v>14</v>
      </c>
      <c r="C7" s="22"/>
      <c r="D7" s="22"/>
      <c r="E7" s="22"/>
      <c r="F7" s="22"/>
      <c r="G7" s="22"/>
      <c r="H7" s="22"/>
      <c r="I7" s="22"/>
      <c r="J7" s="22"/>
      <c r="K7" s="22"/>
      <c r="L7" s="2"/>
    </row>
    <row r="8" spans="1:13" x14ac:dyDescent="0.25">
      <c r="A8" s="2" t="s">
        <v>18</v>
      </c>
      <c r="B8" s="34" t="s">
        <v>15</v>
      </c>
      <c r="C8" s="34"/>
      <c r="D8" s="34"/>
      <c r="E8" s="34"/>
      <c r="F8" s="34"/>
      <c r="G8" s="34"/>
      <c r="H8" s="34"/>
      <c r="I8" s="34"/>
      <c r="J8" s="34"/>
      <c r="K8" s="34"/>
      <c r="L8" s="2"/>
    </row>
    <row r="9" spans="1:13" x14ac:dyDescent="0.25">
      <c r="A9" s="2" t="s">
        <v>16</v>
      </c>
      <c r="B9" s="35" t="s">
        <v>17</v>
      </c>
      <c r="C9" s="35"/>
      <c r="D9" s="35"/>
      <c r="E9" s="35"/>
      <c r="F9" s="35"/>
      <c r="G9" s="35"/>
      <c r="H9" s="35"/>
      <c r="I9" s="35"/>
      <c r="J9" s="35"/>
      <c r="K9" s="35"/>
      <c r="L9" s="37"/>
    </row>
    <row r="10" spans="1:13" ht="60" x14ac:dyDescent="0.25">
      <c r="A10" s="2">
        <v>1101000011</v>
      </c>
      <c r="B10" s="5" t="s">
        <v>19</v>
      </c>
      <c r="C10" s="2" t="s">
        <v>20</v>
      </c>
      <c r="D10" s="2" t="s">
        <v>26</v>
      </c>
      <c r="E10" s="3" t="s">
        <v>48</v>
      </c>
      <c r="F10" s="2">
        <v>8</v>
      </c>
      <c r="G10" s="2">
        <v>15</v>
      </c>
      <c r="H10" s="2">
        <f>G10*F10</f>
        <v>120</v>
      </c>
      <c r="I10" s="2"/>
      <c r="J10" s="2">
        <v>1</v>
      </c>
      <c r="K10" s="2">
        <f>J10*H10</f>
        <v>120</v>
      </c>
      <c r="L10" s="2"/>
    </row>
    <row r="11" spans="1:13" ht="90" x14ac:dyDescent="0.25">
      <c r="A11" s="2">
        <v>1101000021</v>
      </c>
      <c r="B11" s="5" t="s">
        <v>21</v>
      </c>
      <c r="C11" s="2" t="s">
        <v>20</v>
      </c>
      <c r="D11" s="2" t="s">
        <v>26</v>
      </c>
      <c r="E11" s="3" t="s">
        <v>48</v>
      </c>
      <c r="F11" s="2">
        <v>8</v>
      </c>
      <c r="G11" s="2">
        <v>15</v>
      </c>
      <c r="H11" s="2"/>
      <c r="I11" s="2">
        <v>0.2</v>
      </c>
      <c r="J11" s="2">
        <v>1</v>
      </c>
      <c r="K11" s="2">
        <f>J11*I11*G11*F11</f>
        <v>24</v>
      </c>
      <c r="L11" s="2"/>
    </row>
    <row r="12" spans="1:13" x14ac:dyDescent="0.25">
      <c r="A12" s="20" t="s">
        <v>22</v>
      </c>
      <c r="B12" s="7" t="s">
        <v>23</v>
      </c>
      <c r="C12" s="7"/>
      <c r="D12" s="7"/>
      <c r="E12" s="7"/>
      <c r="F12" s="7"/>
      <c r="G12" s="7"/>
      <c r="H12" s="7"/>
      <c r="I12" s="7"/>
      <c r="J12" s="7"/>
      <c r="K12" s="7"/>
    </row>
    <row r="13" spans="1:13" ht="18" customHeight="1" x14ac:dyDescent="0.25">
      <c r="A13" s="22">
        <v>1102000021</v>
      </c>
      <c r="B13" s="23" t="s">
        <v>24</v>
      </c>
      <c r="C13" s="22" t="s">
        <v>25</v>
      </c>
      <c r="D13" s="20" t="s">
        <v>13</v>
      </c>
      <c r="E13" s="4" t="s">
        <v>48</v>
      </c>
      <c r="F13" s="20">
        <v>0.9</v>
      </c>
      <c r="G13" s="20">
        <v>15</v>
      </c>
      <c r="H13" s="20"/>
      <c r="I13" s="20">
        <v>0.96</v>
      </c>
      <c r="J13" s="20">
        <v>1</v>
      </c>
      <c r="K13" s="20">
        <f t="shared" ref="K13:K29" si="0">J13*I13*G13*F13</f>
        <v>12.959999999999999</v>
      </c>
      <c r="L13" s="2"/>
    </row>
    <row r="14" spans="1:13" ht="14.45" customHeight="1" x14ac:dyDescent="0.25">
      <c r="A14" s="22"/>
      <c r="B14" s="23"/>
      <c r="C14" s="22"/>
      <c r="D14" s="20" t="s">
        <v>47</v>
      </c>
      <c r="E14" s="4" t="s">
        <v>49</v>
      </c>
      <c r="F14" s="20">
        <v>1</v>
      </c>
      <c r="G14" s="20">
        <v>5.57</v>
      </c>
      <c r="H14" s="20"/>
      <c r="I14" s="20">
        <v>0.96</v>
      </c>
      <c r="J14" s="20">
        <v>1</v>
      </c>
      <c r="K14" s="20">
        <f t="shared" si="0"/>
        <v>5.3472</v>
      </c>
      <c r="L14" s="2"/>
    </row>
    <row r="15" spans="1:13" ht="14.45" customHeight="1" x14ac:dyDescent="0.25">
      <c r="A15" s="22"/>
      <c r="B15" s="23"/>
      <c r="C15" s="22"/>
      <c r="D15" s="20" t="s">
        <v>27</v>
      </c>
      <c r="E15" s="4" t="s">
        <v>63</v>
      </c>
      <c r="F15" s="20">
        <v>1</v>
      </c>
      <c r="G15" s="20">
        <v>5.78</v>
      </c>
      <c r="H15" s="20"/>
      <c r="I15" s="20">
        <v>0.96</v>
      </c>
      <c r="J15" s="20">
        <v>1</v>
      </c>
      <c r="K15" s="20">
        <f t="shared" si="0"/>
        <v>5.5488</v>
      </c>
      <c r="L15" s="2"/>
    </row>
    <row r="16" spans="1:13" ht="14.45" customHeight="1" x14ac:dyDescent="0.25">
      <c r="A16" s="22"/>
      <c r="B16" s="23"/>
      <c r="C16" s="22"/>
      <c r="D16" s="20" t="s">
        <v>53</v>
      </c>
      <c r="E16" s="4" t="s">
        <v>50</v>
      </c>
      <c r="F16" s="20">
        <v>1</v>
      </c>
      <c r="G16" s="20">
        <v>2.0299999999999998</v>
      </c>
      <c r="H16" s="20"/>
      <c r="I16" s="20">
        <v>0.96</v>
      </c>
      <c r="J16" s="20">
        <v>1</v>
      </c>
      <c r="K16" s="20">
        <f t="shared" si="0"/>
        <v>1.9487999999999996</v>
      </c>
      <c r="L16" s="2"/>
    </row>
    <row r="17" spans="1:12" ht="14.45" customHeight="1" x14ac:dyDescent="0.25">
      <c r="A17" s="22"/>
      <c r="B17" s="23"/>
      <c r="C17" s="22"/>
      <c r="D17" s="20" t="s">
        <v>52</v>
      </c>
      <c r="E17" s="4" t="s">
        <v>51</v>
      </c>
      <c r="F17" s="20">
        <v>1</v>
      </c>
      <c r="G17" s="20">
        <v>4.38</v>
      </c>
      <c r="H17" s="20"/>
      <c r="I17" s="20">
        <v>0.96</v>
      </c>
      <c r="J17" s="20">
        <v>1</v>
      </c>
      <c r="K17" s="20">
        <f t="shared" si="0"/>
        <v>4.2047999999999996</v>
      </c>
      <c r="L17" s="2"/>
    </row>
    <row r="18" spans="1:12" ht="14.45" customHeight="1" x14ac:dyDescent="0.25">
      <c r="A18" s="22"/>
      <c r="B18" s="23"/>
      <c r="C18" s="22"/>
      <c r="D18" s="20" t="s">
        <v>55</v>
      </c>
      <c r="E18" s="4" t="s">
        <v>54</v>
      </c>
      <c r="F18" s="20">
        <v>1</v>
      </c>
      <c r="G18" s="20">
        <v>1.4</v>
      </c>
      <c r="H18" s="20"/>
      <c r="I18" s="20">
        <v>0.96</v>
      </c>
      <c r="J18" s="20">
        <v>1</v>
      </c>
      <c r="K18" s="20">
        <f t="shared" si="0"/>
        <v>1.3439999999999999</v>
      </c>
      <c r="L18" s="2"/>
    </row>
    <row r="19" spans="1:12" ht="14.45" customHeight="1" x14ac:dyDescent="0.25">
      <c r="A19" s="22"/>
      <c r="B19" s="23"/>
      <c r="C19" s="22"/>
      <c r="D19" s="20" t="s">
        <v>28</v>
      </c>
      <c r="E19" s="4" t="s">
        <v>48</v>
      </c>
      <c r="F19" s="20">
        <v>0.9</v>
      </c>
      <c r="G19" s="20">
        <v>15</v>
      </c>
      <c r="H19" s="20"/>
      <c r="I19" s="20">
        <v>0.96</v>
      </c>
      <c r="J19" s="20">
        <v>1</v>
      </c>
      <c r="K19" s="20">
        <f t="shared" si="0"/>
        <v>12.959999999999999</v>
      </c>
      <c r="L19" s="2"/>
    </row>
    <row r="20" spans="1:12" ht="14.45" customHeight="1" x14ac:dyDescent="0.25">
      <c r="A20" s="22"/>
      <c r="B20" s="23"/>
      <c r="C20" s="22"/>
      <c r="D20" s="20">
        <v>18</v>
      </c>
      <c r="E20" s="4" t="s">
        <v>26</v>
      </c>
      <c r="F20" s="20">
        <v>0.9</v>
      </c>
      <c r="G20" s="20">
        <v>8</v>
      </c>
      <c r="H20" s="20"/>
      <c r="I20" s="20">
        <v>0.96</v>
      </c>
      <c r="J20" s="20">
        <v>1</v>
      </c>
      <c r="K20" s="20">
        <f t="shared" si="0"/>
        <v>6.9119999999999999</v>
      </c>
      <c r="L20" s="2"/>
    </row>
    <row r="21" spans="1:12" ht="14.45" customHeight="1" x14ac:dyDescent="0.25">
      <c r="A21" s="22"/>
      <c r="B21" s="23"/>
      <c r="C21" s="22"/>
      <c r="D21" s="20">
        <v>16</v>
      </c>
      <c r="E21" s="4" t="s">
        <v>29</v>
      </c>
      <c r="F21" s="20">
        <v>0.9</v>
      </c>
      <c r="G21" s="20">
        <v>2.13</v>
      </c>
      <c r="H21" s="20"/>
      <c r="I21" s="20">
        <v>0.96</v>
      </c>
      <c r="J21" s="20">
        <v>1</v>
      </c>
      <c r="K21" s="20">
        <f t="shared" si="0"/>
        <v>1.84032</v>
      </c>
      <c r="L21" s="2"/>
    </row>
    <row r="22" spans="1:12" ht="14.45" customHeight="1" x14ac:dyDescent="0.25">
      <c r="A22" s="22"/>
      <c r="B22" s="23"/>
      <c r="C22" s="22"/>
      <c r="D22" s="20"/>
      <c r="E22" s="4" t="s">
        <v>56</v>
      </c>
      <c r="F22" s="20">
        <v>0.9</v>
      </c>
      <c r="G22" s="20">
        <v>0.75</v>
      </c>
      <c r="H22" s="20"/>
      <c r="I22" s="20">
        <v>0.96</v>
      </c>
      <c r="J22" s="20">
        <v>1</v>
      </c>
      <c r="K22" s="20">
        <f t="shared" si="0"/>
        <v>0.64800000000000002</v>
      </c>
      <c r="L22" s="2"/>
    </row>
    <row r="23" spans="1:12" ht="14.45" customHeight="1" x14ac:dyDescent="0.25">
      <c r="A23" s="22"/>
      <c r="B23" s="23"/>
      <c r="C23" s="22"/>
      <c r="D23" s="20"/>
      <c r="E23" s="4" t="s">
        <v>57</v>
      </c>
      <c r="F23" s="20">
        <v>0.9</v>
      </c>
      <c r="G23" s="20">
        <v>2.13</v>
      </c>
      <c r="H23" s="20"/>
      <c r="I23" s="20">
        <v>0.96</v>
      </c>
      <c r="J23" s="20">
        <v>1</v>
      </c>
      <c r="K23" s="20">
        <f t="shared" si="0"/>
        <v>1.84032</v>
      </c>
      <c r="L23" s="2"/>
    </row>
    <row r="24" spans="1:12" ht="14.45" customHeight="1" x14ac:dyDescent="0.25">
      <c r="A24" s="22"/>
      <c r="B24" s="23"/>
      <c r="C24" s="22"/>
      <c r="D24" s="20">
        <v>13</v>
      </c>
      <c r="E24" s="4" t="s">
        <v>29</v>
      </c>
      <c r="F24" s="20">
        <v>1</v>
      </c>
      <c r="G24" s="20">
        <v>2.13</v>
      </c>
      <c r="H24" s="20"/>
      <c r="I24" s="20">
        <v>0.96</v>
      </c>
      <c r="J24" s="20">
        <v>1</v>
      </c>
      <c r="K24" s="20">
        <f t="shared" si="0"/>
        <v>2.0448</v>
      </c>
      <c r="L24" s="2"/>
    </row>
    <row r="25" spans="1:12" ht="14.45" customHeight="1" x14ac:dyDescent="0.25">
      <c r="A25" s="22"/>
      <c r="B25" s="23"/>
      <c r="C25" s="22"/>
      <c r="D25" s="20"/>
      <c r="E25" s="4" t="s">
        <v>58</v>
      </c>
      <c r="F25" s="20">
        <v>1</v>
      </c>
      <c r="G25" s="20">
        <v>1.2</v>
      </c>
      <c r="H25" s="20"/>
      <c r="I25" s="20">
        <v>0.96</v>
      </c>
      <c r="J25" s="20">
        <v>1</v>
      </c>
      <c r="K25" s="20">
        <f t="shared" si="0"/>
        <v>1.1519999999999999</v>
      </c>
      <c r="L25" s="2"/>
    </row>
    <row r="26" spans="1:12" ht="14.45" customHeight="1" x14ac:dyDescent="0.25">
      <c r="A26" s="22"/>
      <c r="B26" s="23"/>
      <c r="C26" s="22"/>
      <c r="D26" s="20">
        <v>11</v>
      </c>
      <c r="E26" s="20" t="s">
        <v>57</v>
      </c>
      <c r="F26" s="20">
        <v>1</v>
      </c>
      <c r="G26" s="20">
        <v>1.63</v>
      </c>
      <c r="H26" s="20"/>
      <c r="I26" s="20">
        <v>0.96</v>
      </c>
      <c r="J26" s="20">
        <v>1</v>
      </c>
      <c r="K26" s="20">
        <f t="shared" si="0"/>
        <v>1.5647999999999997</v>
      </c>
      <c r="L26" s="2"/>
    </row>
    <row r="27" spans="1:12" x14ac:dyDescent="0.25">
      <c r="A27" s="22"/>
      <c r="B27" s="23"/>
      <c r="C27" s="22"/>
      <c r="D27" s="20">
        <v>10</v>
      </c>
      <c r="E27" s="20" t="s">
        <v>57</v>
      </c>
      <c r="F27" s="20">
        <v>0.9</v>
      </c>
      <c r="G27" s="20">
        <v>1.03</v>
      </c>
      <c r="H27" s="20"/>
      <c r="I27" s="20">
        <v>0.96</v>
      </c>
      <c r="J27" s="4" t="s">
        <v>59</v>
      </c>
      <c r="K27" s="20">
        <f t="shared" si="0"/>
        <v>0.88992000000000004</v>
      </c>
      <c r="L27" s="2"/>
    </row>
    <row r="28" spans="1:12" x14ac:dyDescent="0.25">
      <c r="A28" s="22"/>
      <c r="B28" s="23"/>
      <c r="C28" s="22"/>
      <c r="D28" s="20">
        <v>7</v>
      </c>
      <c r="E28" s="4" t="s">
        <v>60</v>
      </c>
      <c r="F28" s="20">
        <v>1</v>
      </c>
      <c r="G28" s="20">
        <v>0.73</v>
      </c>
      <c r="H28" s="6"/>
      <c r="I28" s="20">
        <v>0.96</v>
      </c>
      <c r="J28" s="20">
        <v>1</v>
      </c>
      <c r="K28" s="20">
        <f t="shared" si="0"/>
        <v>0.70079999999999998</v>
      </c>
      <c r="L28" s="2"/>
    </row>
    <row r="29" spans="1:12" ht="15.75" customHeight="1" x14ac:dyDescent="0.25">
      <c r="A29" s="22"/>
      <c r="B29" s="23"/>
      <c r="C29" s="22"/>
      <c r="D29" s="20">
        <v>6</v>
      </c>
      <c r="E29" s="4" t="s">
        <v>61</v>
      </c>
      <c r="F29" s="20">
        <v>0.9</v>
      </c>
      <c r="G29" s="20">
        <v>5.08</v>
      </c>
      <c r="H29" s="20"/>
      <c r="I29" s="20">
        <v>0.96</v>
      </c>
      <c r="J29" s="20">
        <v>1</v>
      </c>
      <c r="K29" s="20">
        <f t="shared" si="0"/>
        <v>4.3891200000000001</v>
      </c>
    </row>
    <row r="30" spans="1:12" x14ac:dyDescent="0.25">
      <c r="A30" s="22"/>
      <c r="B30" s="23"/>
      <c r="C30" s="22"/>
      <c r="D30" s="20">
        <v>3</v>
      </c>
      <c r="E30" s="4" t="s">
        <v>60</v>
      </c>
      <c r="F30" s="20">
        <v>0.9</v>
      </c>
      <c r="G30" s="20">
        <v>0.73</v>
      </c>
      <c r="H30" s="20"/>
      <c r="I30" s="20">
        <v>0.96</v>
      </c>
      <c r="J30" s="20">
        <v>1</v>
      </c>
      <c r="K30" s="20">
        <f>J30*I30*G30*F30</f>
        <v>0.63071999999999995</v>
      </c>
    </row>
    <row r="31" spans="1:12" x14ac:dyDescent="0.25">
      <c r="A31" s="2"/>
      <c r="B31" s="5"/>
      <c r="C31" s="2"/>
      <c r="D31" s="20"/>
      <c r="E31" s="4"/>
      <c r="F31" s="20"/>
      <c r="G31" s="20"/>
      <c r="H31" s="20"/>
      <c r="I31" s="20"/>
      <c r="J31" s="52" t="s">
        <v>30</v>
      </c>
      <c r="K31" s="20">
        <f>SUM(K13:K30)</f>
        <v>66.926400000000001</v>
      </c>
    </row>
    <row r="32" spans="1:12" ht="14.45" customHeight="1" x14ac:dyDescent="0.25">
      <c r="A32" s="2"/>
      <c r="B32" s="5"/>
      <c r="C32" s="2"/>
      <c r="D32" s="20"/>
      <c r="E32" s="4"/>
      <c r="F32" s="20"/>
      <c r="G32" s="20"/>
      <c r="H32" s="20"/>
      <c r="I32" s="20"/>
      <c r="J32" s="52" t="s">
        <v>31</v>
      </c>
      <c r="K32" s="20">
        <f>K31*1.3</f>
        <v>87.004320000000007</v>
      </c>
    </row>
    <row r="33" spans="1:12" x14ac:dyDescent="0.25">
      <c r="A33" t="s">
        <v>33</v>
      </c>
      <c r="B33" s="24" t="s">
        <v>32</v>
      </c>
      <c r="C33" s="24"/>
      <c r="D33" s="24"/>
      <c r="E33" s="24"/>
      <c r="F33" s="24"/>
      <c r="G33" s="24"/>
      <c r="H33" s="24"/>
      <c r="I33" s="24"/>
      <c r="J33" s="24"/>
      <c r="K33" s="24"/>
    </row>
    <row r="34" spans="1:12" ht="12.6" customHeight="1" x14ac:dyDescent="0.25">
      <c r="A34" s="22">
        <v>1103000011</v>
      </c>
      <c r="B34" s="23" t="s">
        <v>34</v>
      </c>
      <c r="C34" s="22" t="s">
        <v>25</v>
      </c>
      <c r="D34" s="20" t="s">
        <v>13</v>
      </c>
      <c r="E34" s="4" t="s">
        <v>48</v>
      </c>
      <c r="F34" s="20">
        <v>0.9</v>
      </c>
      <c r="G34" s="20">
        <v>15</v>
      </c>
      <c r="H34" s="20"/>
      <c r="I34" s="20">
        <v>0.2</v>
      </c>
      <c r="J34" s="20">
        <v>1</v>
      </c>
      <c r="K34" s="20">
        <f t="shared" ref="K34:K50" si="1">J34*I34*G34*F34</f>
        <v>2.7</v>
      </c>
    </row>
    <row r="35" spans="1:12" x14ac:dyDescent="0.25">
      <c r="A35" s="22"/>
      <c r="B35" s="23"/>
      <c r="C35" s="22"/>
      <c r="D35" s="20" t="s">
        <v>47</v>
      </c>
      <c r="E35" s="4" t="s">
        <v>49</v>
      </c>
      <c r="F35" s="20">
        <v>1</v>
      </c>
      <c r="G35" s="20">
        <v>5.57</v>
      </c>
      <c r="H35" s="20"/>
      <c r="I35" s="20">
        <v>0.2</v>
      </c>
      <c r="J35" s="20">
        <v>1</v>
      </c>
      <c r="K35" s="20">
        <f t="shared" si="1"/>
        <v>1.1140000000000001</v>
      </c>
    </row>
    <row r="36" spans="1:12" x14ac:dyDescent="0.25">
      <c r="A36" s="22"/>
      <c r="B36" s="23"/>
      <c r="C36" s="22"/>
      <c r="D36" s="20" t="s">
        <v>27</v>
      </c>
      <c r="E36" s="4" t="s">
        <v>63</v>
      </c>
      <c r="F36" s="20">
        <v>1</v>
      </c>
      <c r="G36" s="20">
        <v>5.78</v>
      </c>
      <c r="H36" s="20"/>
      <c r="I36" s="20">
        <v>0.2</v>
      </c>
      <c r="J36" s="20">
        <v>1</v>
      </c>
      <c r="K36" s="20">
        <f t="shared" si="1"/>
        <v>1.1560000000000001</v>
      </c>
    </row>
    <row r="37" spans="1:12" x14ac:dyDescent="0.25">
      <c r="A37" s="22"/>
      <c r="B37" s="23"/>
      <c r="C37" s="22"/>
      <c r="D37" s="20" t="s">
        <v>53</v>
      </c>
      <c r="E37" s="4" t="s">
        <v>50</v>
      </c>
      <c r="F37" s="20">
        <v>1</v>
      </c>
      <c r="G37" s="20">
        <v>2.0299999999999998</v>
      </c>
      <c r="H37" s="20"/>
      <c r="I37" s="20">
        <v>0.2</v>
      </c>
      <c r="J37" s="20">
        <v>1</v>
      </c>
      <c r="K37" s="20">
        <f t="shared" si="1"/>
        <v>0.40599999999999997</v>
      </c>
    </row>
    <row r="38" spans="1:12" x14ac:dyDescent="0.25">
      <c r="A38" s="22"/>
      <c r="B38" s="23"/>
      <c r="C38" s="22"/>
      <c r="D38" s="20" t="s">
        <v>52</v>
      </c>
      <c r="E38" s="4" t="s">
        <v>51</v>
      </c>
      <c r="F38" s="20">
        <v>1</v>
      </c>
      <c r="G38" s="20">
        <v>4.38</v>
      </c>
      <c r="H38" s="20"/>
      <c r="I38" s="20">
        <v>0.2</v>
      </c>
      <c r="J38" s="20">
        <v>1</v>
      </c>
      <c r="K38" s="20">
        <f t="shared" si="1"/>
        <v>0.876</v>
      </c>
    </row>
    <row r="39" spans="1:12" x14ac:dyDescent="0.25">
      <c r="A39" s="22"/>
      <c r="B39" s="23"/>
      <c r="C39" s="22"/>
      <c r="D39" s="20" t="s">
        <v>55</v>
      </c>
      <c r="E39" s="4" t="s">
        <v>54</v>
      </c>
      <c r="F39" s="20">
        <v>1</v>
      </c>
      <c r="G39" s="20">
        <v>1.4</v>
      </c>
      <c r="H39" s="20"/>
      <c r="I39" s="20">
        <v>0.2</v>
      </c>
      <c r="J39" s="20">
        <v>1</v>
      </c>
      <c r="K39" s="20">
        <f t="shared" si="1"/>
        <v>0.27999999999999997</v>
      </c>
    </row>
    <row r="40" spans="1:12" x14ac:dyDescent="0.25">
      <c r="A40" s="22"/>
      <c r="B40" s="23"/>
      <c r="C40" s="22"/>
      <c r="D40" s="20" t="s">
        <v>28</v>
      </c>
      <c r="E40" s="4" t="s">
        <v>48</v>
      </c>
      <c r="F40" s="20">
        <v>0.9</v>
      </c>
      <c r="G40" s="20">
        <v>15</v>
      </c>
      <c r="H40" s="20"/>
      <c r="I40" s="20">
        <v>0.2</v>
      </c>
      <c r="J40" s="20">
        <v>1</v>
      </c>
      <c r="K40" s="20">
        <f t="shared" si="1"/>
        <v>2.7</v>
      </c>
    </row>
    <row r="41" spans="1:12" x14ac:dyDescent="0.25">
      <c r="A41" s="22"/>
      <c r="B41" s="23"/>
      <c r="C41" s="22"/>
      <c r="D41" s="20">
        <v>18</v>
      </c>
      <c r="E41" s="4" t="s">
        <v>26</v>
      </c>
      <c r="F41" s="20">
        <v>0.9</v>
      </c>
      <c r="G41" s="20">
        <v>8</v>
      </c>
      <c r="H41" s="20"/>
      <c r="I41" s="20">
        <v>0.2</v>
      </c>
      <c r="J41" s="20">
        <v>1</v>
      </c>
      <c r="K41" s="20">
        <f t="shared" si="1"/>
        <v>1.4400000000000002</v>
      </c>
    </row>
    <row r="42" spans="1:12" x14ac:dyDescent="0.25">
      <c r="A42" s="22"/>
      <c r="B42" s="23"/>
      <c r="C42" s="22"/>
      <c r="D42" s="20">
        <v>16</v>
      </c>
      <c r="E42" s="4" t="s">
        <v>29</v>
      </c>
      <c r="F42" s="20">
        <v>0.9</v>
      </c>
      <c r="G42" s="20">
        <v>2.13</v>
      </c>
      <c r="H42" s="20"/>
      <c r="I42" s="20">
        <v>0.2</v>
      </c>
      <c r="J42" s="20">
        <v>1</v>
      </c>
      <c r="K42" s="20">
        <f t="shared" si="1"/>
        <v>0.38340000000000002</v>
      </c>
    </row>
    <row r="43" spans="1:12" x14ac:dyDescent="0.25">
      <c r="A43" s="22"/>
      <c r="B43" s="23"/>
      <c r="C43" s="22"/>
      <c r="D43" s="20"/>
      <c r="E43" s="4" t="s">
        <v>56</v>
      </c>
      <c r="F43" s="20">
        <v>0.9</v>
      </c>
      <c r="G43" s="20">
        <v>0.75</v>
      </c>
      <c r="H43" s="20"/>
      <c r="I43" s="20">
        <v>0.2</v>
      </c>
      <c r="J43" s="20">
        <v>1</v>
      </c>
      <c r="K43" s="20">
        <f t="shared" si="1"/>
        <v>0.13500000000000004</v>
      </c>
    </row>
    <row r="44" spans="1:12" x14ac:dyDescent="0.25">
      <c r="A44" s="22"/>
      <c r="B44" s="23"/>
      <c r="C44" s="22"/>
      <c r="D44" s="20"/>
      <c r="E44" s="4" t="s">
        <v>57</v>
      </c>
      <c r="F44" s="20">
        <v>0.9</v>
      </c>
      <c r="G44" s="20">
        <v>2.13</v>
      </c>
      <c r="H44" s="20"/>
      <c r="I44" s="20">
        <v>0.2</v>
      </c>
      <c r="J44" s="20">
        <v>1</v>
      </c>
      <c r="K44" s="20">
        <f t="shared" si="1"/>
        <v>0.38340000000000002</v>
      </c>
    </row>
    <row r="45" spans="1:12" x14ac:dyDescent="0.25">
      <c r="A45" s="22"/>
      <c r="B45" s="23"/>
      <c r="C45" s="22"/>
      <c r="D45" s="20">
        <v>13</v>
      </c>
      <c r="E45" s="4" t="s">
        <v>29</v>
      </c>
      <c r="F45" s="20">
        <v>1</v>
      </c>
      <c r="G45" s="20">
        <v>2.13</v>
      </c>
      <c r="H45" s="20"/>
      <c r="I45" s="20">
        <v>0.2</v>
      </c>
      <c r="J45" s="20">
        <v>1</v>
      </c>
      <c r="K45" s="20">
        <f t="shared" si="1"/>
        <v>0.42599999999999999</v>
      </c>
      <c r="L45" s="20"/>
    </row>
    <row r="46" spans="1:12" x14ac:dyDescent="0.25">
      <c r="A46" s="22"/>
      <c r="B46" s="23"/>
      <c r="C46" s="22"/>
      <c r="D46" s="20"/>
      <c r="E46" s="4" t="s">
        <v>58</v>
      </c>
      <c r="F46" s="20">
        <v>1</v>
      </c>
      <c r="G46" s="20">
        <v>1.2</v>
      </c>
      <c r="H46" s="20"/>
      <c r="I46" s="20">
        <v>0.2</v>
      </c>
      <c r="J46" s="20">
        <v>1</v>
      </c>
      <c r="K46" s="20">
        <f t="shared" si="1"/>
        <v>0.24</v>
      </c>
    </row>
    <row r="47" spans="1:12" ht="15.75" customHeight="1" x14ac:dyDescent="0.25">
      <c r="A47" s="22"/>
      <c r="B47" s="23"/>
      <c r="C47" s="22"/>
      <c r="D47" s="20">
        <v>11</v>
      </c>
      <c r="E47" s="20" t="s">
        <v>57</v>
      </c>
      <c r="F47" s="20">
        <v>1</v>
      </c>
      <c r="G47" s="20">
        <v>1.63</v>
      </c>
      <c r="H47" s="20"/>
      <c r="I47" s="20">
        <v>0.2</v>
      </c>
      <c r="J47" s="20">
        <v>1</v>
      </c>
      <c r="K47" s="20">
        <f t="shared" si="1"/>
        <v>0.32600000000000001</v>
      </c>
    </row>
    <row r="48" spans="1:12" x14ac:dyDescent="0.25">
      <c r="A48" s="22"/>
      <c r="B48" s="23"/>
      <c r="C48" s="22"/>
      <c r="D48" s="20">
        <v>10</v>
      </c>
      <c r="E48" s="20" t="s">
        <v>57</v>
      </c>
      <c r="F48" s="20">
        <v>0.9</v>
      </c>
      <c r="G48" s="20">
        <v>1.03</v>
      </c>
      <c r="H48" s="20"/>
      <c r="I48" s="20">
        <v>0.2</v>
      </c>
      <c r="J48" s="4" t="s">
        <v>59</v>
      </c>
      <c r="K48" s="20">
        <f t="shared" si="1"/>
        <v>0.18540000000000001</v>
      </c>
    </row>
    <row r="49" spans="1:12" x14ac:dyDescent="0.25">
      <c r="A49" s="22"/>
      <c r="B49" s="23"/>
      <c r="C49" s="22"/>
      <c r="D49" s="20">
        <v>7</v>
      </c>
      <c r="E49" s="4" t="s">
        <v>60</v>
      </c>
      <c r="F49" s="20">
        <v>1</v>
      </c>
      <c r="G49" s="20">
        <v>0.73</v>
      </c>
      <c r="H49" s="6"/>
      <c r="I49" s="20">
        <v>0.2</v>
      </c>
      <c r="J49" s="20">
        <v>1</v>
      </c>
      <c r="K49" s="20">
        <f t="shared" si="1"/>
        <v>0.14599999999999999</v>
      </c>
    </row>
    <row r="50" spans="1:12" x14ac:dyDescent="0.25">
      <c r="A50" s="22"/>
      <c r="B50" s="23"/>
      <c r="C50" s="22"/>
      <c r="D50" s="20">
        <v>6</v>
      </c>
      <c r="E50" s="4" t="s">
        <v>61</v>
      </c>
      <c r="F50" s="20">
        <v>0.9</v>
      </c>
      <c r="G50" s="20">
        <v>5.08</v>
      </c>
      <c r="H50" s="20"/>
      <c r="I50" s="20">
        <v>0.2</v>
      </c>
      <c r="J50" s="20">
        <v>1</v>
      </c>
      <c r="K50" s="20">
        <f t="shared" si="1"/>
        <v>0.91439999999999999</v>
      </c>
    </row>
    <row r="51" spans="1:12" x14ac:dyDescent="0.25">
      <c r="A51" s="22"/>
      <c r="B51" s="23"/>
      <c r="C51" s="22"/>
      <c r="D51" s="20">
        <v>3</v>
      </c>
      <c r="E51" s="4" t="s">
        <v>60</v>
      </c>
      <c r="F51" s="20">
        <v>0.9</v>
      </c>
      <c r="G51" s="20">
        <v>0.73</v>
      </c>
      <c r="H51" s="20"/>
      <c r="I51" s="20">
        <v>0.2</v>
      </c>
      <c r="J51" s="20">
        <v>1</v>
      </c>
      <c r="K51" s="20">
        <f>J51*I51*G51*F51</f>
        <v>0.13139999999999999</v>
      </c>
    </row>
    <row r="52" spans="1:12" x14ac:dyDescent="0.25">
      <c r="B52" s="9"/>
      <c r="C52" s="9"/>
      <c r="D52" s="9"/>
      <c r="E52" s="9"/>
      <c r="F52" s="9"/>
      <c r="G52" s="9"/>
      <c r="H52" s="9"/>
      <c r="I52" s="9"/>
      <c r="J52" s="53" t="s">
        <v>30</v>
      </c>
      <c r="K52" s="11">
        <f>SUM(K34:K51)</f>
        <v>13.943000000000001</v>
      </c>
      <c r="L52" s="10"/>
    </row>
    <row r="53" spans="1:12" x14ac:dyDescent="0.25">
      <c r="A53" t="s">
        <v>36</v>
      </c>
      <c r="B53" s="8" t="s">
        <v>35</v>
      </c>
      <c r="C53" s="8"/>
      <c r="D53" s="8"/>
      <c r="E53" s="8"/>
      <c r="F53" s="8"/>
      <c r="G53" s="8"/>
      <c r="H53" s="8"/>
      <c r="I53" s="8"/>
      <c r="J53" s="8"/>
      <c r="K53" s="8"/>
    </row>
    <row r="54" spans="1:12" ht="105" x14ac:dyDescent="0.25">
      <c r="A54" s="20">
        <v>1108000011</v>
      </c>
      <c r="B54" s="21" t="s">
        <v>37</v>
      </c>
      <c r="C54" s="20" t="s">
        <v>25</v>
      </c>
      <c r="D54" s="20" t="s">
        <v>26</v>
      </c>
      <c r="E54" s="4" t="s">
        <v>48</v>
      </c>
      <c r="F54" s="20">
        <v>8</v>
      </c>
      <c r="G54" s="20">
        <v>15</v>
      </c>
      <c r="H54" s="20"/>
      <c r="I54" s="20">
        <v>0.2</v>
      </c>
      <c r="J54" s="20"/>
      <c r="K54" s="20">
        <f>I54*G54*F54</f>
        <v>24</v>
      </c>
      <c r="L54" s="10"/>
    </row>
    <row r="55" spans="1:12" x14ac:dyDescent="0.25">
      <c r="A55" t="s">
        <v>39</v>
      </c>
      <c r="B55" s="24" t="s">
        <v>38</v>
      </c>
      <c r="C55" s="24"/>
      <c r="D55" s="24"/>
      <c r="E55" s="24"/>
      <c r="F55" s="24"/>
      <c r="G55" s="24"/>
      <c r="H55" s="24"/>
      <c r="I55" s="24"/>
      <c r="J55" s="24"/>
      <c r="K55" s="24"/>
    </row>
    <row r="56" spans="1:12" ht="18" customHeight="1" x14ac:dyDescent="0.25">
      <c r="A56" s="22">
        <v>1201000041</v>
      </c>
      <c r="B56" s="23" t="s">
        <v>40</v>
      </c>
      <c r="C56" s="22" t="s">
        <v>20</v>
      </c>
      <c r="D56" s="20" t="s">
        <v>13</v>
      </c>
      <c r="E56" s="4" t="s">
        <v>48</v>
      </c>
      <c r="F56" s="20">
        <v>0.9</v>
      </c>
      <c r="G56" s="20">
        <v>15</v>
      </c>
      <c r="H56" s="20"/>
      <c r="I56" s="20">
        <v>0.06</v>
      </c>
      <c r="J56" s="20">
        <v>1</v>
      </c>
      <c r="K56" s="20">
        <f t="shared" ref="K56:K72" si="2">J56*I56*G56*F56</f>
        <v>0.80999999999999994</v>
      </c>
    </row>
    <row r="57" spans="1:12" x14ac:dyDescent="0.25">
      <c r="A57" s="22"/>
      <c r="B57" s="23"/>
      <c r="C57" s="22"/>
      <c r="D57" s="20" t="s">
        <v>47</v>
      </c>
      <c r="E57" s="4" t="s">
        <v>49</v>
      </c>
      <c r="F57" s="20">
        <v>1</v>
      </c>
      <c r="G57" s="20">
        <v>5.57</v>
      </c>
      <c r="H57" s="20"/>
      <c r="I57" s="20">
        <v>0.06</v>
      </c>
      <c r="J57" s="20">
        <v>1</v>
      </c>
      <c r="K57" s="20">
        <f t="shared" si="2"/>
        <v>0.3342</v>
      </c>
    </row>
    <row r="58" spans="1:12" x14ac:dyDescent="0.25">
      <c r="A58" s="22"/>
      <c r="B58" s="23"/>
      <c r="C58" s="22"/>
      <c r="D58" s="20" t="s">
        <v>27</v>
      </c>
      <c r="E58" s="4" t="s">
        <v>63</v>
      </c>
      <c r="F58" s="20">
        <v>1</v>
      </c>
      <c r="G58" s="20">
        <v>5.78</v>
      </c>
      <c r="H58" s="20"/>
      <c r="I58" s="20">
        <v>0.06</v>
      </c>
      <c r="J58" s="20">
        <v>1</v>
      </c>
      <c r="K58" s="20">
        <f t="shared" si="2"/>
        <v>0.3468</v>
      </c>
    </row>
    <row r="59" spans="1:12" x14ac:dyDescent="0.25">
      <c r="A59" s="22"/>
      <c r="B59" s="23"/>
      <c r="C59" s="22"/>
      <c r="D59" s="20" t="s">
        <v>53</v>
      </c>
      <c r="E59" s="4" t="s">
        <v>50</v>
      </c>
      <c r="F59" s="20">
        <v>1</v>
      </c>
      <c r="G59" s="20">
        <v>2.0299999999999998</v>
      </c>
      <c r="H59" s="20"/>
      <c r="I59" s="20">
        <v>0.06</v>
      </c>
      <c r="J59" s="20">
        <v>1</v>
      </c>
      <c r="K59" s="20">
        <f t="shared" si="2"/>
        <v>0.12179999999999998</v>
      </c>
    </row>
    <row r="60" spans="1:12" x14ac:dyDescent="0.25">
      <c r="A60" s="22"/>
      <c r="B60" s="23"/>
      <c r="C60" s="22"/>
      <c r="D60" s="20" t="s">
        <v>52</v>
      </c>
      <c r="E60" s="4" t="s">
        <v>51</v>
      </c>
      <c r="F60" s="20">
        <v>1</v>
      </c>
      <c r="G60" s="20">
        <v>4.38</v>
      </c>
      <c r="H60" s="20"/>
      <c r="I60" s="20">
        <v>0.06</v>
      </c>
      <c r="J60" s="20">
        <v>1</v>
      </c>
      <c r="K60" s="20">
        <f t="shared" si="2"/>
        <v>0.26279999999999998</v>
      </c>
    </row>
    <row r="61" spans="1:12" ht="15.75" customHeight="1" x14ac:dyDescent="0.25">
      <c r="A61" s="22"/>
      <c r="B61" s="23"/>
      <c r="C61" s="22"/>
      <c r="D61" s="20" t="s">
        <v>55</v>
      </c>
      <c r="E61" s="4" t="s">
        <v>54</v>
      </c>
      <c r="F61" s="20">
        <v>1</v>
      </c>
      <c r="G61" s="20">
        <v>1.4</v>
      </c>
      <c r="H61" s="20"/>
      <c r="I61" s="20">
        <v>0.06</v>
      </c>
      <c r="J61" s="20">
        <v>1</v>
      </c>
      <c r="K61" s="20">
        <f t="shared" si="2"/>
        <v>8.3999999999999991E-2</v>
      </c>
    </row>
    <row r="62" spans="1:12" x14ac:dyDescent="0.25">
      <c r="A62" s="22"/>
      <c r="B62" s="23"/>
      <c r="C62" s="22"/>
      <c r="D62" s="20" t="s">
        <v>28</v>
      </c>
      <c r="E62" s="4" t="s">
        <v>48</v>
      </c>
      <c r="F62" s="20">
        <v>0.9</v>
      </c>
      <c r="G62" s="20">
        <v>15</v>
      </c>
      <c r="H62" s="20"/>
      <c r="I62" s="20">
        <v>0.06</v>
      </c>
      <c r="J62" s="20">
        <v>1</v>
      </c>
      <c r="K62" s="20">
        <f t="shared" si="2"/>
        <v>0.80999999999999994</v>
      </c>
    </row>
    <row r="63" spans="1:12" x14ac:dyDescent="0.25">
      <c r="A63" s="22"/>
      <c r="B63" s="23"/>
      <c r="C63" s="22"/>
      <c r="D63" s="20">
        <v>18</v>
      </c>
      <c r="E63" s="4" t="s">
        <v>26</v>
      </c>
      <c r="F63" s="20">
        <v>0.9</v>
      </c>
      <c r="G63" s="20">
        <v>8</v>
      </c>
      <c r="H63" s="20"/>
      <c r="I63" s="20">
        <v>0.06</v>
      </c>
      <c r="J63" s="20">
        <v>1</v>
      </c>
      <c r="K63" s="20">
        <f t="shared" si="2"/>
        <v>0.432</v>
      </c>
    </row>
    <row r="64" spans="1:12" x14ac:dyDescent="0.25">
      <c r="A64" s="22"/>
      <c r="B64" s="23"/>
      <c r="C64" s="22"/>
      <c r="D64" s="20">
        <v>16</v>
      </c>
      <c r="E64" s="4" t="s">
        <v>29</v>
      </c>
      <c r="F64" s="20">
        <v>0.9</v>
      </c>
      <c r="G64" s="20">
        <v>2.13</v>
      </c>
      <c r="H64" s="20"/>
      <c r="I64" s="20">
        <v>0.06</v>
      </c>
      <c r="J64" s="20">
        <v>1</v>
      </c>
      <c r="K64" s="20">
        <f t="shared" si="2"/>
        <v>0.11502</v>
      </c>
    </row>
    <row r="65" spans="1:12" ht="15.75" customHeight="1" x14ac:dyDescent="0.25">
      <c r="A65" s="22"/>
      <c r="B65" s="23"/>
      <c r="C65" s="22"/>
      <c r="D65" s="20"/>
      <c r="E65" s="4" t="s">
        <v>56</v>
      </c>
      <c r="F65" s="20">
        <v>0.9</v>
      </c>
      <c r="G65" s="20">
        <v>0.75</v>
      </c>
      <c r="H65" s="20"/>
      <c r="I65" s="20">
        <v>0.06</v>
      </c>
      <c r="J65" s="20">
        <v>1</v>
      </c>
      <c r="K65" s="20">
        <f t="shared" si="2"/>
        <v>4.0500000000000001E-2</v>
      </c>
    </row>
    <row r="66" spans="1:12" x14ac:dyDescent="0.25">
      <c r="A66" s="22"/>
      <c r="B66" s="23"/>
      <c r="C66" s="22"/>
      <c r="D66" s="20"/>
      <c r="E66" s="4" t="s">
        <v>57</v>
      </c>
      <c r="F66" s="20">
        <v>0.9</v>
      </c>
      <c r="G66" s="20">
        <v>2.13</v>
      </c>
      <c r="H66" s="20"/>
      <c r="I66" s="20">
        <v>0.06</v>
      </c>
      <c r="J66" s="20">
        <v>1</v>
      </c>
      <c r="K66" s="20">
        <f t="shared" si="2"/>
        <v>0.11502</v>
      </c>
    </row>
    <row r="67" spans="1:12" x14ac:dyDescent="0.25">
      <c r="A67" s="22"/>
      <c r="B67" s="23"/>
      <c r="C67" s="22"/>
      <c r="D67" s="20">
        <v>13</v>
      </c>
      <c r="E67" s="4" t="s">
        <v>29</v>
      </c>
      <c r="F67" s="20">
        <v>1</v>
      </c>
      <c r="G67" s="20">
        <v>2.13</v>
      </c>
      <c r="H67" s="20"/>
      <c r="I67" s="20">
        <v>0.06</v>
      </c>
      <c r="J67" s="20">
        <v>1</v>
      </c>
      <c r="K67" s="20">
        <f t="shared" si="2"/>
        <v>0.1278</v>
      </c>
    </row>
    <row r="68" spans="1:12" x14ac:dyDescent="0.25">
      <c r="A68" s="22"/>
      <c r="B68" s="23"/>
      <c r="C68" s="22"/>
      <c r="D68" s="20"/>
      <c r="E68" s="4" t="s">
        <v>58</v>
      </c>
      <c r="F68" s="20">
        <v>1</v>
      </c>
      <c r="G68" s="20">
        <v>1.2</v>
      </c>
      <c r="H68" s="20"/>
      <c r="I68" s="20">
        <v>0.06</v>
      </c>
      <c r="J68" s="20">
        <v>1</v>
      </c>
      <c r="K68" s="20">
        <f t="shared" si="2"/>
        <v>7.1999999999999995E-2</v>
      </c>
    </row>
    <row r="69" spans="1:12" x14ac:dyDescent="0.25">
      <c r="A69" s="22"/>
      <c r="B69" s="23"/>
      <c r="C69" s="22"/>
      <c r="D69" s="20">
        <v>11</v>
      </c>
      <c r="E69" s="20" t="s">
        <v>57</v>
      </c>
      <c r="F69" s="20">
        <v>1</v>
      </c>
      <c r="G69" s="20">
        <v>1.63</v>
      </c>
      <c r="H69" s="20"/>
      <c r="I69" s="20">
        <v>0.06</v>
      </c>
      <c r="J69" s="20">
        <v>1</v>
      </c>
      <c r="K69" s="20">
        <f t="shared" si="2"/>
        <v>9.7799999999999984E-2</v>
      </c>
    </row>
    <row r="70" spans="1:12" x14ac:dyDescent="0.25">
      <c r="A70" s="22"/>
      <c r="B70" s="23"/>
      <c r="C70" s="22"/>
      <c r="D70" s="20">
        <v>10</v>
      </c>
      <c r="E70" s="20" t="s">
        <v>57</v>
      </c>
      <c r="F70" s="20">
        <v>0.9</v>
      </c>
      <c r="G70" s="20">
        <v>1.03</v>
      </c>
      <c r="H70" s="20"/>
      <c r="I70" s="20">
        <v>0.06</v>
      </c>
      <c r="J70" s="4" t="s">
        <v>59</v>
      </c>
      <c r="K70" s="20">
        <f t="shared" si="2"/>
        <v>5.5620000000000003E-2</v>
      </c>
    </row>
    <row r="71" spans="1:12" x14ac:dyDescent="0.25">
      <c r="A71" s="22"/>
      <c r="B71" s="23"/>
      <c r="C71" s="22"/>
      <c r="D71" s="20">
        <v>7</v>
      </c>
      <c r="E71" s="4" t="s">
        <v>60</v>
      </c>
      <c r="F71" s="20">
        <v>1</v>
      </c>
      <c r="G71" s="20">
        <v>0.73</v>
      </c>
      <c r="H71" s="6"/>
      <c r="I71" s="20">
        <v>0.06</v>
      </c>
      <c r="J71" s="20">
        <v>1</v>
      </c>
      <c r="K71" s="20">
        <f t="shared" si="2"/>
        <v>4.3799999999999999E-2</v>
      </c>
    </row>
    <row r="72" spans="1:12" x14ac:dyDescent="0.25">
      <c r="A72" s="22"/>
      <c r="B72" s="23"/>
      <c r="C72" s="22"/>
      <c r="D72" s="20">
        <v>6</v>
      </c>
      <c r="E72" s="4" t="s">
        <v>61</v>
      </c>
      <c r="F72" s="20">
        <v>0.9</v>
      </c>
      <c r="G72" s="20">
        <v>5.08</v>
      </c>
      <c r="H72" s="20"/>
      <c r="I72" s="20">
        <v>0.06</v>
      </c>
      <c r="J72" s="20">
        <v>1</v>
      </c>
      <c r="K72" s="20">
        <f t="shared" si="2"/>
        <v>0.27432000000000001</v>
      </c>
    </row>
    <row r="73" spans="1:12" x14ac:dyDescent="0.25">
      <c r="A73" s="22"/>
      <c r="B73" s="23"/>
      <c r="C73" s="22"/>
      <c r="D73" s="20">
        <v>3</v>
      </c>
      <c r="E73" s="4" t="s">
        <v>60</v>
      </c>
      <c r="F73" s="20">
        <v>0.9</v>
      </c>
      <c r="G73" s="20">
        <v>0.73</v>
      </c>
      <c r="H73" s="20"/>
      <c r="I73" s="20">
        <v>0.06</v>
      </c>
      <c r="J73" s="20">
        <v>1</v>
      </c>
      <c r="K73" s="20">
        <f>J73*I73*G73*F73</f>
        <v>3.9419999999999997E-2</v>
      </c>
    </row>
    <row r="74" spans="1:12" ht="14.45" customHeight="1" x14ac:dyDescent="0.25">
      <c r="A74" s="2"/>
      <c r="B74" s="5"/>
      <c r="C74" s="2"/>
      <c r="D74" s="20"/>
      <c r="E74" s="4"/>
      <c r="F74" s="20"/>
      <c r="G74" s="20"/>
      <c r="H74" s="20"/>
      <c r="I74" s="20"/>
      <c r="J74" s="54" t="s">
        <v>30</v>
      </c>
      <c r="K74" s="20">
        <f>SUM(K56:K73)</f>
        <v>4.1829000000000001</v>
      </c>
    </row>
    <row r="75" spans="1:12" ht="14.45" customHeight="1" x14ac:dyDescent="0.25">
      <c r="A75" s="22">
        <v>1204000011</v>
      </c>
      <c r="B75" s="23" t="s">
        <v>41</v>
      </c>
      <c r="C75" s="22" t="s">
        <v>25</v>
      </c>
      <c r="D75" s="20" t="s">
        <v>13</v>
      </c>
      <c r="E75" s="4" t="s">
        <v>48</v>
      </c>
      <c r="F75" s="20">
        <v>0.9</v>
      </c>
      <c r="G75" s="20">
        <v>15</v>
      </c>
      <c r="H75" s="20"/>
      <c r="I75" s="20">
        <v>0.06</v>
      </c>
      <c r="J75" s="20">
        <v>1</v>
      </c>
      <c r="K75" s="20">
        <f t="shared" ref="K75:K91" si="3">J75*I75*G75*F75</f>
        <v>0.80999999999999994</v>
      </c>
    </row>
    <row r="76" spans="1:12" x14ac:dyDescent="0.25">
      <c r="A76" s="22"/>
      <c r="B76" s="23"/>
      <c r="C76" s="22"/>
      <c r="D76" s="20" t="s">
        <v>47</v>
      </c>
      <c r="E76" s="4" t="s">
        <v>49</v>
      </c>
      <c r="F76" s="20">
        <v>1</v>
      </c>
      <c r="G76" s="20">
        <v>5.57</v>
      </c>
      <c r="H76" s="20"/>
      <c r="I76" s="20">
        <v>0.06</v>
      </c>
      <c r="J76" s="20">
        <v>1</v>
      </c>
      <c r="K76" s="20">
        <f t="shared" si="3"/>
        <v>0.3342</v>
      </c>
    </row>
    <row r="77" spans="1:12" x14ac:dyDescent="0.25">
      <c r="A77" s="22"/>
      <c r="B77" s="23"/>
      <c r="C77" s="22"/>
      <c r="D77" s="20" t="s">
        <v>27</v>
      </c>
      <c r="E77" s="4" t="s">
        <v>63</v>
      </c>
      <c r="F77" s="20">
        <v>1</v>
      </c>
      <c r="G77" s="20">
        <v>5.78</v>
      </c>
      <c r="H77" s="20"/>
      <c r="I77" s="20">
        <v>0.06</v>
      </c>
      <c r="J77" s="20">
        <v>1</v>
      </c>
      <c r="K77" s="20">
        <f t="shared" si="3"/>
        <v>0.3468</v>
      </c>
    </row>
    <row r="78" spans="1:12" x14ac:dyDescent="0.25">
      <c r="A78" s="22"/>
      <c r="B78" s="23"/>
      <c r="C78" s="22"/>
      <c r="D78" s="20" t="s">
        <v>53</v>
      </c>
      <c r="E78" s="4" t="s">
        <v>50</v>
      </c>
      <c r="F78" s="20">
        <v>1</v>
      </c>
      <c r="G78" s="20">
        <v>2.0299999999999998</v>
      </c>
      <c r="H78" s="20"/>
      <c r="I78" s="20">
        <v>0.06</v>
      </c>
      <c r="J78" s="20">
        <v>1</v>
      </c>
      <c r="K78" s="20">
        <f t="shared" si="3"/>
        <v>0.12179999999999998</v>
      </c>
    </row>
    <row r="79" spans="1:12" x14ac:dyDescent="0.25">
      <c r="A79" s="22"/>
      <c r="B79" s="23"/>
      <c r="C79" s="22"/>
      <c r="D79" s="20" t="s">
        <v>52</v>
      </c>
      <c r="E79" s="4" t="s">
        <v>51</v>
      </c>
      <c r="F79" s="20">
        <v>1</v>
      </c>
      <c r="G79" s="20">
        <v>4.38</v>
      </c>
      <c r="H79" s="20"/>
      <c r="I79" s="20">
        <v>0.06</v>
      </c>
      <c r="J79" s="20">
        <v>1</v>
      </c>
      <c r="K79" s="20">
        <f t="shared" si="3"/>
        <v>0.26279999999999998</v>
      </c>
      <c r="L79" s="2"/>
    </row>
    <row r="80" spans="1:12" ht="14.45" customHeight="1" x14ac:dyDescent="0.25">
      <c r="A80" s="22"/>
      <c r="B80" s="23"/>
      <c r="C80" s="22"/>
      <c r="D80" s="20" t="s">
        <v>55</v>
      </c>
      <c r="E80" s="4" t="s">
        <v>54</v>
      </c>
      <c r="F80" s="20">
        <v>1</v>
      </c>
      <c r="G80" s="20">
        <v>1.4</v>
      </c>
      <c r="H80" s="20"/>
      <c r="I80" s="20">
        <v>0.06</v>
      </c>
      <c r="J80" s="20">
        <v>1</v>
      </c>
      <c r="K80" s="20">
        <f t="shared" si="3"/>
        <v>8.3999999999999991E-2</v>
      </c>
    </row>
    <row r="81" spans="1:12" x14ac:dyDescent="0.25">
      <c r="A81" s="22"/>
      <c r="B81" s="23"/>
      <c r="C81" s="22"/>
      <c r="D81" s="20" t="s">
        <v>28</v>
      </c>
      <c r="E81" s="4" t="s">
        <v>48</v>
      </c>
      <c r="F81" s="20">
        <v>0.9</v>
      </c>
      <c r="G81" s="20">
        <v>15</v>
      </c>
      <c r="H81" s="20"/>
      <c r="I81" s="20">
        <v>0.06</v>
      </c>
      <c r="J81" s="20">
        <v>1</v>
      </c>
      <c r="K81" s="20">
        <f t="shared" si="3"/>
        <v>0.80999999999999994</v>
      </c>
    </row>
    <row r="82" spans="1:12" x14ac:dyDescent="0.25">
      <c r="A82" s="22"/>
      <c r="B82" s="23"/>
      <c r="C82" s="22"/>
      <c r="D82" s="20">
        <v>18</v>
      </c>
      <c r="E82" s="4" t="s">
        <v>26</v>
      </c>
      <c r="F82" s="20">
        <v>0.9</v>
      </c>
      <c r="G82" s="20">
        <v>8</v>
      </c>
      <c r="H82" s="20"/>
      <c r="I82" s="20">
        <v>0.06</v>
      </c>
      <c r="J82" s="20">
        <v>1</v>
      </c>
      <c r="K82" s="20">
        <f t="shared" si="3"/>
        <v>0.432</v>
      </c>
    </row>
    <row r="83" spans="1:12" x14ac:dyDescent="0.25">
      <c r="A83" s="22"/>
      <c r="B83" s="23"/>
      <c r="C83" s="22"/>
      <c r="D83" s="20">
        <v>16</v>
      </c>
      <c r="E83" s="4" t="s">
        <v>29</v>
      </c>
      <c r="F83" s="20">
        <v>0.9</v>
      </c>
      <c r="G83" s="20">
        <v>2.13</v>
      </c>
      <c r="H83" s="20"/>
      <c r="I83" s="20">
        <v>0.06</v>
      </c>
      <c r="J83" s="20">
        <v>1</v>
      </c>
      <c r="K83" s="20">
        <f t="shared" si="3"/>
        <v>0.11502</v>
      </c>
    </row>
    <row r="84" spans="1:12" x14ac:dyDescent="0.25">
      <c r="A84" s="22"/>
      <c r="B84" s="23"/>
      <c r="C84" s="22"/>
      <c r="D84" s="20"/>
      <c r="E84" s="4" t="s">
        <v>56</v>
      </c>
      <c r="F84" s="20">
        <v>0.9</v>
      </c>
      <c r="G84" s="20">
        <v>0.75</v>
      </c>
      <c r="H84" s="20"/>
      <c r="I84" s="20">
        <v>0.06</v>
      </c>
      <c r="J84" s="20">
        <v>1</v>
      </c>
      <c r="K84" s="20">
        <f t="shared" si="3"/>
        <v>4.0500000000000001E-2</v>
      </c>
    </row>
    <row r="85" spans="1:12" x14ac:dyDescent="0.25">
      <c r="A85" s="22"/>
      <c r="B85" s="23"/>
      <c r="C85" s="22"/>
      <c r="D85" s="20"/>
      <c r="E85" s="4" t="s">
        <v>57</v>
      </c>
      <c r="F85" s="20">
        <v>0.9</v>
      </c>
      <c r="G85" s="20">
        <v>2.13</v>
      </c>
      <c r="H85" s="20"/>
      <c r="I85" s="20">
        <v>0.06</v>
      </c>
      <c r="J85" s="20">
        <v>1</v>
      </c>
      <c r="K85" s="20">
        <f t="shared" si="3"/>
        <v>0.11502</v>
      </c>
    </row>
    <row r="86" spans="1:12" x14ac:dyDescent="0.25">
      <c r="A86" s="22"/>
      <c r="B86" s="23"/>
      <c r="C86" s="22"/>
      <c r="D86" s="20">
        <v>13</v>
      </c>
      <c r="E86" s="4" t="s">
        <v>29</v>
      </c>
      <c r="F86" s="20">
        <v>1</v>
      </c>
      <c r="G86" s="20">
        <v>2.13</v>
      </c>
      <c r="H86" s="20"/>
      <c r="I86" s="20">
        <v>0.06</v>
      </c>
      <c r="J86" s="20">
        <v>1</v>
      </c>
      <c r="K86" s="20">
        <f t="shared" si="3"/>
        <v>0.1278</v>
      </c>
    </row>
    <row r="87" spans="1:12" x14ac:dyDescent="0.25">
      <c r="A87" s="22"/>
      <c r="B87" s="23"/>
      <c r="C87" s="22"/>
      <c r="D87" s="20"/>
      <c r="E87" s="4" t="s">
        <v>58</v>
      </c>
      <c r="F87" s="20">
        <v>1</v>
      </c>
      <c r="G87" s="20">
        <v>1.2</v>
      </c>
      <c r="H87" s="20"/>
      <c r="I87" s="20">
        <v>0.06</v>
      </c>
      <c r="J87" s="20">
        <v>1</v>
      </c>
      <c r="K87" s="20">
        <f t="shared" si="3"/>
        <v>7.1999999999999995E-2</v>
      </c>
    </row>
    <row r="88" spans="1:12" x14ac:dyDescent="0.25">
      <c r="A88" s="22"/>
      <c r="B88" s="23"/>
      <c r="C88" s="22"/>
      <c r="D88" s="20">
        <v>11</v>
      </c>
      <c r="E88" s="20" t="s">
        <v>57</v>
      </c>
      <c r="F88" s="20">
        <v>1</v>
      </c>
      <c r="G88" s="20">
        <v>1.63</v>
      </c>
      <c r="H88" s="20"/>
      <c r="I88" s="20">
        <v>0.06</v>
      </c>
      <c r="J88" s="20">
        <v>1</v>
      </c>
      <c r="K88" s="20">
        <f t="shared" si="3"/>
        <v>9.7799999999999984E-2</v>
      </c>
    </row>
    <row r="89" spans="1:12" x14ac:dyDescent="0.25">
      <c r="A89" s="22"/>
      <c r="B89" s="23"/>
      <c r="C89" s="22"/>
      <c r="D89" s="20">
        <v>10</v>
      </c>
      <c r="E89" s="20" t="s">
        <v>57</v>
      </c>
      <c r="F89" s="20">
        <v>0.9</v>
      </c>
      <c r="G89" s="20">
        <v>1.03</v>
      </c>
      <c r="H89" s="20"/>
      <c r="I89" s="20">
        <v>0.06</v>
      </c>
      <c r="J89" s="4" t="s">
        <v>59</v>
      </c>
      <c r="K89" s="20">
        <f t="shared" si="3"/>
        <v>5.5620000000000003E-2</v>
      </c>
    </row>
    <row r="90" spans="1:12" x14ac:dyDescent="0.25">
      <c r="A90" s="22"/>
      <c r="B90" s="23"/>
      <c r="C90" s="22"/>
      <c r="D90" s="20">
        <v>7</v>
      </c>
      <c r="E90" s="4" t="s">
        <v>60</v>
      </c>
      <c r="F90" s="20">
        <v>1</v>
      </c>
      <c r="G90" s="20">
        <v>0.73</v>
      </c>
      <c r="H90" s="6"/>
      <c r="I90" s="20">
        <v>0.06</v>
      </c>
      <c r="J90" s="20">
        <v>1</v>
      </c>
      <c r="K90" s="20">
        <f t="shared" si="3"/>
        <v>4.3799999999999999E-2</v>
      </c>
    </row>
    <row r="91" spans="1:12" x14ac:dyDescent="0.25">
      <c r="A91" s="22"/>
      <c r="B91" s="23"/>
      <c r="C91" s="22"/>
      <c r="D91" s="20">
        <v>6</v>
      </c>
      <c r="E91" s="4" t="s">
        <v>61</v>
      </c>
      <c r="F91" s="20">
        <v>0.9</v>
      </c>
      <c r="G91" s="20">
        <v>5.08</v>
      </c>
      <c r="H91" s="20"/>
      <c r="I91" s="20">
        <v>0.06</v>
      </c>
      <c r="J91" s="20">
        <v>1</v>
      </c>
      <c r="K91" s="20">
        <f t="shared" si="3"/>
        <v>0.27432000000000001</v>
      </c>
    </row>
    <row r="92" spans="1:12" x14ac:dyDescent="0.25">
      <c r="A92" s="22"/>
      <c r="B92" s="23"/>
      <c r="C92" s="22"/>
      <c r="D92" s="20">
        <v>3</v>
      </c>
      <c r="E92" s="4" t="s">
        <v>60</v>
      </c>
      <c r="F92" s="20">
        <v>0.9</v>
      </c>
      <c r="G92" s="20">
        <v>0.73</v>
      </c>
      <c r="H92" s="20"/>
      <c r="I92" s="20">
        <v>0.06</v>
      </c>
      <c r="J92" s="20">
        <v>1</v>
      </c>
      <c r="K92" s="20">
        <f>J92*I92*G92*F92</f>
        <v>3.9419999999999997E-2</v>
      </c>
    </row>
    <row r="93" spans="1:12" x14ac:dyDescent="0.25">
      <c r="J93" s="46" t="s">
        <v>30</v>
      </c>
      <c r="K93" s="20">
        <f>SUM(K75:K92)</f>
        <v>4.1829000000000001</v>
      </c>
    </row>
    <row r="94" spans="1:12" ht="17.45" customHeight="1" x14ac:dyDescent="0.25">
      <c r="A94" s="22">
        <v>1220000031</v>
      </c>
      <c r="B94" s="23" t="s">
        <v>45</v>
      </c>
      <c r="C94" s="22" t="s">
        <v>46</v>
      </c>
      <c r="D94" s="20" t="s">
        <v>13</v>
      </c>
      <c r="E94" s="4" t="s">
        <v>48</v>
      </c>
      <c r="F94" s="20"/>
      <c r="G94" s="20">
        <v>15</v>
      </c>
      <c r="H94" s="20"/>
      <c r="I94" s="20"/>
      <c r="J94" s="20">
        <v>6</v>
      </c>
      <c r="K94" s="20">
        <f t="shared" ref="K94:K111" si="4">J94*G94</f>
        <v>90</v>
      </c>
    </row>
    <row r="95" spans="1:12" x14ac:dyDescent="0.25">
      <c r="A95" s="22"/>
      <c r="B95" s="23"/>
      <c r="C95" s="22"/>
      <c r="D95" s="20" t="s">
        <v>47</v>
      </c>
      <c r="E95" s="4" t="s">
        <v>49</v>
      </c>
      <c r="F95" s="20"/>
      <c r="G95" s="20">
        <v>5.57</v>
      </c>
      <c r="H95" s="20"/>
      <c r="I95" s="20"/>
      <c r="J95" s="20">
        <v>2</v>
      </c>
      <c r="K95" s="20">
        <f t="shared" si="4"/>
        <v>11.14</v>
      </c>
    </row>
    <row r="96" spans="1:12" x14ac:dyDescent="0.25">
      <c r="A96" s="22"/>
      <c r="B96" s="23"/>
      <c r="C96" s="22"/>
      <c r="D96" s="20" t="s">
        <v>27</v>
      </c>
      <c r="E96" s="4" t="s">
        <v>63</v>
      </c>
      <c r="F96" s="20"/>
      <c r="G96" s="20">
        <v>5.78</v>
      </c>
      <c r="H96" s="20"/>
      <c r="I96" s="20"/>
      <c r="J96" s="20">
        <v>5</v>
      </c>
      <c r="K96" s="20">
        <f t="shared" si="4"/>
        <v>28.900000000000002</v>
      </c>
      <c r="L96" s="20"/>
    </row>
    <row r="97" spans="1:11" x14ac:dyDescent="0.25">
      <c r="A97" s="22"/>
      <c r="B97" s="23"/>
      <c r="C97" s="22"/>
      <c r="D97" s="20" t="s">
        <v>53</v>
      </c>
      <c r="E97" s="4" t="s">
        <v>50</v>
      </c>
      <c r="F97" s="20"/>
      <c r="G97" s="20">
        <v>2.0299999999999998</v>
      </c>
      <c r="H97" s="20"/>
      <c r="I97" s="20"/>
      <c r="J97" s="20">
        <v>2</v>
      </c>
      <c r="K97" s="20">
        <f t="shared" si="4"/>
        <v>4.0599999999999996</v>
      </c>
    </row>
    <row r="98" spans="1:11" ht="14.45" customHeight="1" x14ac:dyDescent="0.25">
      <c r="A98" s="22"/>
      <c r="B98" s="23"/>
      <c r="C98" s="22"/>
      <c r="D98" s="20" t="s">
        <v>52</v>
      </c>
      <c r="E98" s="4" t="s">
        <v>51</v>
      </c>
      <c r="F98" s="20"/>
      <c r="G98" s="20">
        <v>4.38</v>
      </c>
      <c r="H98" s="20"/>
      <c r="I98" s="20"/>
      <c r="J98" s="20">
        <v>2</v>
      </c>
      <c r="K98" s="20">
        <f t="shared" si="4"/>
        <v>8.76</v>
      </c>
    </row>
    <row r="99" spans="1:11" x14ac:dyDescent="0.25">
      <c r="A99" s="22"/>
      <c r="B99" s="23"/>
      <c r="C99" s="22"/>
      <c r="D99" s="20" t="s">
        <v>55</v>
      </c>
      <c r="E99" s="4" t="s">
        <v>54</v>
      </c>
      <c r="F99" s="20"/>
      <c r="G99" s="20">
        <v>1.4</v>
      </c>
      <c r="H99" s="20"/>
      <c r="I99" s="20"/>
      <c r="J99" s="20">
        <v>5</v>
      </c>
      <c r="K99" s="20">
        <f t="shared" si="4"/>
        <v>7</v>
      </c>
    </row>
    <row r="100" spans="1:11" x14ac:dyDescent="0.25">
      <c r="A100" s="22"/>
      <c r="B100" s="23"/>
      <c r="C100" s="22"/>
      <c r="D100" s="20" t="s">
        <v>28</v>
      </c>
      <c r="E100" s="4" t="s">
        <v>48</v>
      </c>
      <c r="F100" s="20"/>
      <c r="G100" s="20">
        <v>15</v>
      </c>
      <c r="H100" s="20"/>
      <c r="I100" s="20"/>
      <c r="J100" s="20">
        <v>6</v>
      </c>
      <c r="K100" s="20">
        <f t="shared" si="4"/>
        <v>90</v>
      </c>
    </row>
    <row r="101" spans="1:11" x14ac:dyDescent="0.25">
      <c r="A101" s="22"/>
      <c r="B101" s="23"/>
      <c r="C101" s="22"/>
      <c r="D101" s="20">
        <v>18</v>
      </c>
      <c r="E101" s="4" t="s">
        <v>26</v>
      </c>
      <c r="F101" s="20"/>
      <c r="G101" s="20">
        <v>8</v>
      </c>
      <c r="H101" s="20"/>
      <c r="I101" s="20"/>
      <c r="J101" s="20">
        <v>2</v>
      </c>
      <c r="K101" s="20">
        <f t="shared" si="4"/>
        <v>16</v>
      </c>
    </row>
    <row r="102" spans="1:11" x14ac:dyDescent="0.25">
      <c r="A102" s="22"/>
      <c r="B102" s="23"/>
      <c r="C102" s="22"/>
      <c r="D102" s="20">
        <v>16</v>
      </c>
      <c r="E102" s="4" t="s">
        <v>29</v>
      </c>
      <c r="F102" s="20"/>
      <c r="G102" s="20">
        <v>2.13</v>
      </c>
      <c r="H102" s="20"/>
      <c r="I102" s="20"/>
      <c r="J102" s="20">
        <v>0</v>
      </c>
      <c r="K102" s="20">
        <f t="shared" si="4"/>
        <v>0</v>
      </c>
    </row>
    <row r="103" spans="1:11" x14ac:dyDescent="0.25">
      <c r="A103" s="22"/>
      <c r="B103" s="23"/>
      <c r="C103" s="22"/>
      <c r="D103" s="20"/>
      <c r="E103" s="4" t="s">
        <v>56</v>
      </c>
      <c r="F103" s="20"/>
      <c r="G103" s="20">
        <v>0.75</v>
      </c>
      <c r="H103" s="20"/>
      <c r="I103" s="20"/>
      <c r="J103" s="20">
        <v>0</v>
      </c>
      <c r="K103" s="20">
        <f t="shared" si="4"/>
        <v>0</v>
      </c>
    </row>
    <row r="104" spans="1:11" x14ac:dyDescent="0.25">
      <c r="A104" s="22"/>
      <c r="B104" s="23"/>
      <c r="C104" s="22"/>
      <c r="D104" s="20"/>
      <c r="E104" s="4" t="s">
        <v>57</v>
      </c>
      <c r="F104" s="20"/>
      <c r="G104" s="20">
        <v>2.13</v>
      </c>
      <c r="H104" s="20"/>
      <c r="I104" s="20"/>
      <c r="J104" s="20">
        <v>0</v>
      </c>
      <c r="K104" s="20">
        <f t="shared" si="4"/>
        <v>0</v>
      </c>
    </row>
    <row r="105" spans="1:11" x14ac:dyDescent="0.25">
      <c r="A105" s="22"/>
      <c r="B105" s="23"/>
      <c r="C105" s="22"/>
      <c r="D105" s="20">
        <v>13</v>
      </c>
      <c r="E105" s="4" t="s">
        <v>29</v>
      </c>
      <c r="F105" s="20"/>
      <c r="G105" s="20">
        <v>2.13</v>
      </c>
      <c r="H105" s="20"/>
      <c r="I105" s="20"/>
      <c r="J105" s="20">
        <v>0</v>
      </c>
      <c r="K105" s="20">
        <f t="shared" si="4"/>
        <v>0</v>
      </c>
    </row>
    <row r="106" spans="1:11" x14ac:dyDescent="0.25">
      <c r="A106" s="22"/>
      <c r="B106" s="23"/>
      <c r="C106" s="22"/>
      <c r="D106" s="20"/>
      <c r="E106" s="4" t="s">
        <v>58</v>
      </c>
      <c r="F106" s="20"/>
      <c r="G106" s="20">
        <v>1.2</v>
      </c>
      <c r="H106" s="20"/>
      <c r="I106" s="20"/>
      <c r="J106" s="20">
        <v>0</v>
      </c>
      <c r="K106" s="20">
        <f t="shared" si="4"/>
        <v>0</v>
      </c>
    </row>
    <row r="107" spans="1:11" x14ac:dyDescent="0.25">
      <c r="A107" s="22"/>
      <c r="B107" s="23"/>
      <c r="C107" s="22"/>
      <c r="D107" s="20">
        <v>11</v>
      </c>
      <c r="E107" s="20" t="s">
        <v>57</v>
      </c>
      <c r="F107" s="20"/>
      <c r="G107" s="20">
        <v>1.63</v>
      </c>
      <c r="H107" s="20"/>
      <c r="I107" s="20"/>
      <c r="J107" s="20">
        <v>0</v>
      </c>
      <c r="K107" s="20">
        <f t="shared" si="4"/>
        <v>0</v>
      </c>
    </row>
    <row r="108" spans="1:11" x14ac:dyDescent="0.25">
      <c r="A108" s="22"/>
      <c r="B108" s="23"/>
      <c r="C108" s="22"/>
      <c r="D108" s="20">
        <v>10</v>
      </c>
      <c r="E108" s="20" t="s">
        <v>57</v>
      </c>
      <c r="F108" s="20"/>
      <c r="G108" s="20">
        <v>1.03</v>
      </c>
      <c r="H108" s="20"/>
      <c r="I108" s="20"/>
      <c r="J108" s="4" t="s">
        <v>64</v>
      </c>
      <c r="K108" s="4">
        <f t="shared" si="4"/>
        <v>0</v>
      </c>
    </row>
    <row r="109" spans="1:11" x14ac:dyDescent="0.25">
      <c r="A109" s="22"/>
      <c r="B109" s="23"/>
      <c r="C109" s="22"/>
      <c r="D109" s="20">
        <v>7</v>
      </c>
      <c r="E109" s="4" t="s">
        <v>60</v>
      </c>
      <c r="F109" s="20"/>
      <c r="G109" s="20">
        <v>0.73</v>
      </c>
      <c r="H109" s="6"/>
      <c r="I109" s="20"/>
      <c r="J109" s="20">
        <v>0</v>
      </c>
      <c r="K109" s="20">
        <f t="shared" si="4"/>
        <v>0</v>
      </c>
    </row>
    <row r="110" spans="1:11" x14ac:dyDescent="0.25">
      <c r="A110" s="22"/>
      <c r="B110" s="23"/>
      <c r="C110" s="22"/>
      <c r="D110" s="20">
        <v>6</v>
      </c>
      <c r="E110" s="4" t="s">
        <v>61</v>
      </c>
      <c r="F110" s="20"/>
      <c r="G110" s="20">
        <v>5.08</v>
      </c>
      <c r="H110" s="20"/>
      <c r="I110" s="20"/>
      <c r="J110" s="20">
        <v>0</v>
      </c>
      <c r="K110" s="20">
        <f t="shared" si="4"/>
        <v>0</v>
      </c>
    </row>
    <row r="111" spans="1:11" x14ac:dyDescent="0.25">
      <c r="A111" s="22"/>
      <c r="B111" s="23"/>
      <c r="C111" s="22"/>
      <c r="D111" s="20">
        <v>3</v>
      </c>
      <c r="E111" s="4" t="s">
        <v>60</v>
      </c>
      <c r="F111" s="20"/>
      <c r="G111" s="20">
        <v>0.73</v>
      </c>
      <c r="H111" s="20"/>
      <c r="I111" s="20"/>
      <c r="J111" s="20">
        <v>0</v>
      </c>
      <c r="K111" s="20">
        <f t="shared" si="4"/>
        <v>0</v>
      </c>
    </row>
    <row r="112" spans="1:11" x14ac:dyDescent="0.25">
      <c r="A112" s="2"/>
      <c r="B112" s="5"/>
      <c r="C112" s="2"/>
      <c r="D112" s="20"/>
      <c r="E112" s="4"/>
      <c r="F112" s="20"/>
      <c r="G112" s="20"/>
      <c r="H112" s="20"/>
      <c r="I112" s="20"/>
      <c r="J112" s="54" t="s">
        <v>42</v>
      </c>
      <c r="K112" s="20">
        <f>SUM(K94:K111)</f>
        <v>255.85999999999999</v>
      </c>
    </row>
    <row r="113" spans="1:11" ht="14.45" customHeight="1" x14ac:dyDescent="0.25">
      <c r="A113" s="22">
        <v>1220000051</v>
      </c>
      <c r="B113" s="23" t="s">
        <v>62</v>
      </c>
      <c r="C113" s="22" t="s">
        <v>46</v>
      </c>
      <c r="D113" s="20" t="s">
        <v>13</v>
      </c>
      <c r="E113" s="4" t="s">
        <v>48</v>
      </c>
      <c r="F113" s="20"/>
      <c r="G113" s="20">
        <v>15</v>
      </c>
      <c r="H113" s="20"/>
      <c r="I113" s="20"/>
      <c r="J113" s="20">
        <f t="shared" ref="J113:J125" si="5">I113*F113</f>
        <v>0</v>
      </c>
      <c r="K113" s="20">
        <f>J113*G113</f>
        <v>0</v>
      </c>
    </row>
    <row r="114" spans="1:11" x14ac:dyDescent="0.25">
      <c r="A114" s="22"/>
      <c r="B114" s="23"/>
      <c r="C114" s="22"/>
      <c r="D114" s="20" t="s">
        <v>47</v>
      </c>
      <c r="E114" s="4" t="s">
        <v>49</v>
      </c>
      <c r="F114" s="20"/>
      <c r="G114" s="20">
        <v>5.57</v>
      </c>
      <c r="H114" s="20"/>
      <c r="I114" s="20"/>
      <c r="J114" s="20">
        <f t="shared" si="5"/>
        <v>0</v>
      </c>
      <c r="K114" s="20">
        <f t="shared" ref="K114:K129" si="6">J114*I114*G114*F114</f>
        <v>0</v>
      </c>
    </row>
    <row r="115" spans="1:11" x14ac:dyDescent="0.25">
      <c r="A115" s="22"/>
      <c r="B115" s="23"/>
      <c r="C115" s="22"/>
      <c r="D115" s="20" t="s">
        <v>27</v>
      </c>
      <c r="E115" s="4" t="s">
        <v>63</v>
      </c>
      <c r="F115" s="20"/>
      <c r="G115" s="20">
        <v>5.78</v>
      </c>
      <c r="H115" s="20"/>
      <c r="I115" s="20"/>
      <c r="J115" s="20">
        <f t="shared" si="5"/>
        <v>0</v>
      </c>
      <c r="K115" s="20">
        <f t="shared" si="6"/>
        <v>0</v>
      </c>
    </row>
    <row r="116" spans="1:11" x14ac:dyDescent="0.25">
      <c r="A116" s="22"/>
      <c r="B116" s="23"/>
      <c r="C116" s="22"/>
      <c r="D116" s="20" t="s">
        <v>53</v>
      </c>
      <c r="E116" s="4" t="s">
        <v>50</v>
      </c>
      <c r="F116" s="20"/>
      <c r="G116" s="20">
        <v>2.0299999999999998</v>
      </c>
      <c r="H116" s="20"/>
      <c r="I116" s="20"/>
      <c r="J116" s="20">
        <f t="shared" si="5"/>
        <v>0</v>
      </c>
      <c r="K116" s="20">
        <f t="shared" si="6"/>
        <v>0</v>
      </c>
    </row>
    <row r="117" spans="1:11" x14ac:dyDescent="0.25">
      <c r="A117" s="22"/>
      <c r="B117" s="23"/>
      <c r="C117" s="22"/>
      <c r="D117" s="20" t="s">
        <v>52</v>
      </c>
      <c r="E117" s="4" t="s">
        <v>51</v>
      </c>
      <c r="F117" s="20"/>
      <c r="G117" s="20">
        <v>4.38</v>
      </c>
      <c r="H117" s="20"/>
      <c r="I117" s="20"/>
      <c r="J117" s="20">
        <f t="shared" si="5"/>
        <v>0</v>
      </c>
      <c r="K117" s="20">
        <f t="shared" si="6"/>
        <v>0</v>
      </c>
    </row>
    <row r="118" spans="1:11" x14ac:dyDescent="0.25">
      <c r="A118" s="22"/>
      <c r="B118" s="23"/>
      <c r="C118" s="22"/>
      <c r="D118" s="20" t="s">
        <v>55</v>
      </c>
      <c r="E118" s="4" t="s">
        <v>54</v>
      </c>
      <c r="F118" s="20"/>
      <c r="G118" s="20">
        <v>1.4</v>
      </c>
      <c r="H118" s="20"/>
      <c r="I118" s="20"/>
      <c r="J118" s="20">
        <f t="shared" si="5"/>
        <v>0</v>
      </c>
      <c r="K118" s="20">
        <f t="shared" si="6"/>
        <v>0</v>
      </c>
    </row>
    <row r="119" spans="1:11" x14ac:dyDescent="0.25">
      <c r="A119" s="22"/>
      <c r="B119" s="23"/>
      <c r="C119" s="22"/>
      <c r="D119" s="20" t="s">
        <v>28</v>
      </c>
      <c r="E119" s="4" t="s">
        <v>48</v>
      </c>
      <c r="F119" s="20"/>
      <c r="G119" s="20">
        <v>15</v>
      </c>
      <c r="H119" s="20"/>
      <c r="I119" s="20"/>
      <c r="J119" s="20">
        <f t="shared" si="5"/>
        <v>0</v>
      </c>
      <c r="K119" s="20">
        <f t="shared" si="6"/>
        <v>0</v>
      </c>
    </row>
    <row r="120" spans="1:11" x14ac:dyDescent="0.25">
      <c r="A120" s="22"/>
      <c r="B120" s="23"/>
      <c r="C120" s="22"/>
      <c r="D120" s="20">
        <v>18</v>
      </c>
      <c r="E120" s="4" t="s">
        <v>26</v>
      </c>
      <c r="F120" s="20"/>
      <c r="G120" s="20">
        <v>8</v>
      </c>
      <c r="H120" s="20"/>
      <c r="I120" s="20"/>
      <c r="J120" s="20">
        <f t="shared" si="5"/>
        <v>0</v>
      </c>
      <c r="K120" s="20">
        <f t="shared" si="6"/>
        <v>0</v>
      </c>
    </row>
    <row r="121" spans="1:11" x14ac:dyDescent="0.25">
      <c r="A121" s="22"/>
      <c r="B121" s="23"/>
      <c r="C121" s="22"/>
      <c r="D121" s="20">
        <v>16</v>
      </c>
      <c r="E121" s="4" t="s">
        <v>29</v>
      </c>
      <c r="F121" s="20"/>
      <c r="G121" s="20">
        <v>2.13</v>
      </c>
      <c r="H121" s="20"/>
      <c r="I121" s="20"/>
      <c r="J121" s="20">
        <f t="shared" si="5"/>
        <v>0</v>
      </c>
      <c r="K121" s="20">
        <f t="shared" si="6"/>
        <v>0</v>
      </c>
    </row>
    <row r="122" spans="1:11" x14ac:dyDescent="0.25">
      <c r="A122" s="22"/>
      <c r="B122" s="23"/>
      <c r="C122" s="22"/>
      <c r="D122" s="20"/>
      <c r="E122" s="4" t="s">
        <v>56</v>
      </c>
      <c r="F122" s="20"/>
      <c r="G122" s="20">
        <v>0.75</v>
      </c>
      <c r="H122" s="20"/>
      <c r="I122" s="20"/>
      <c r="J122" s="20">
        <f t="shared" si="5"/>
        <v>0</v>
      </c>
      <c r="K122" s="20">
        <f t="shared" si="6"/>
        <v>0</v>
      </c>
    </row>
    <row r="123" spans="1:11" x14ac:dyDescent="0.25">
      <c r="A123" s="22"/>
      <c r="B123" s="23"/>
      <c r="C123" s="22"/>
      <c r="D123" s="20"/>
      <c r="E123" s="4" t="s">
        <v>57</v>
      </c>
      <c r="F123" s="20"/>
      <c r="G123" s="20">
        <v>2.13</v>
      </c>
      <c r="H123" s="20"/>
      <c r="I123" s="20"/>
      <c r="J123" s="20">
        <f t="shared" si="5"/>
        <v>0</v>
      </c>
      <c r="K123" s="20">
        <f t="shared" si="6"/>
        <v>0</v>
      </c>
    </row>
    <row r="124" spans="1:11" x14ac:dyDescent="0.25">
      <c r="A124" s="22"/>
      <c r="B124" s="23"/>
      <c r="C124" s="22"/>
      <c r="D124" s="20">
        <v>13</v>
      </c>
      <c r="E124" s="4" t="s">
        <v>29</v>
      </c>
      <c r="F124" s="20"/>
      <c r="G124" s="20">
        <v>2.13</v>
      </c>
      <c r="H124" s="20"/>
      <c r="I124" s="20"/>
      <c r="J124" s="20">
        <f t="shared" si="5"/>
        <v>0</v>
      </c>
      <c r="K124" s="20">
        <f t="shared" si="6"/>
        <v>0</v>
      </c>
    </row>
    <row r="125" spans="1:11" x14ac:dyDescent="0.25">
      <c r="A125" s="22"/>
      <c r="B125" s="23"/>
      <c r="C125" s="22"/>
      <c r="D125" s="20"/>
      <c r="E125" s="4" t="s">
        <v>58</v>
      </c>
      <c r="F125" s="20"/>
      <c r="G125" s="20">
        <v>1.2</v>
      </c>
      <c r="H125" s="20"/>
      <c r="I125" s="20"/>
      <c r="J125" s="20">
        <f t="shared" si="5"/>
        <v>0</v>
      </c>
      <c r="K125" s="20">
        <f t="shared" si="6"/>
        <v>0</v>
      </c>
    </row>
    <row r="126" spans="1:11" x14ac:dyDescent="0.25">
      <c r="A126" s="22"/>
      <c r="B126" s="23"/>
      <c r="C126" s="22"/>
      <c r="D126" s="20">
        <v>11</v>
      </c>
      <c r="E126" s="20" t="s">
        <v>57</v>
      </c>
      <c r="F126" s="20"/>
      <c r="G126" s="20">
        <v>1.63</v>
      </c>
      <c r="H126" s="20"/>
      <c r="I126" s="20"/>
      <c r="J126" s="20">
        <v>2</v>
      </c>
      <c r="K126" s="20">
        <f>J126*G126</f>
        <v>3.26</v>
      </c>
    </row>
    <row r="127" spans="1:11" x14ac:dyDescent="0.25">
      <c r="A127" s="22"/>
      <c r="B127" s="23"/>
      <c r="C127" s="22"/>
      <c r="D127" s="20">
        <v>10</v>
      </c>
      <c r="E127" s="20" t="s">
        <v>57</v>
      </c>
      <c r="F127" s="20"/>
      <c r="G127" s="20">
        <v>1.03</v>
      </c>
      <c r="H127" s="20"/>
      <c r="I127" s="20"/>
      <c r="J127" s="20">
        <f t="shared" ref="J127:J130" si="7">I127*F127</f>
        <v>0</v>
      </c>
      <c r="K127" s="20">
        <f t="shared" si="6"/>
        <v>0</v>
      </c>
    </row>
    <row r="128" spans="1:11" x14ac:dyDescent="0.25">
      <c r="A128" s="22"/>
      <c r="B128" s="23"/>
      <c r="C128" s="22"/>
      <c r="D128" s="20">
        <v>7</v>
      </c>
      <c r="E128" s="4" t="s">
        <v>60</v>
      </c>
      <c r="F128" s="20"/>
      <c r="G128" s="20">
        <v>0.73</v>
      </c>
      <c r="H128" s="6"/>
      <c r="I128" s="20"/>
      <c r="J128" s="20">
        <f t="shared" si="7"/>
        <v>0</v>
      </c>
      <c r="K128" s="20">
        <f t="shared" si="6"/>
        <v>0</v>
      </c>
    </row>
    <row r="129" spans="1:11" x14ac:dyDescent="0.25">
      <c r="A129" s="22"/>
      <c r="B129" s="23"/>
      <c r="C129" s="22"/>
      <c r="D129" s="20">
        <v>6</v>
      </c>
      <c r="E129" s="4" t="s">
        <v>61</v>
      </c>
      <c r="F129" s="20"/>
      <c r="G129" s="20">
        <v>5.08</v>
      </c>
      <c r="H129" s="20"/>
      <c r="I129" s="20"/>
      <c r="J129" s="20">
        <f t="shared" si="7"/>
        <v>0</v>
      </c>
      <c r="K129" s="20">
        <f t="shared" si="6"/>
        <v>0</v>
      </c>
    </row>
    <row r="130" spans="1:11" x14ac:dyDescent="0.25">
      <c r="A130" s="22"/>
      <c r="B130" s="23"/>
      <c r="C130" s="22"/>
      <c r="D130" s="20">
        <v>3</v>
      </c>
      <c r="E130" s="4" t="s">
        <v>60</v>
      </c>
      <c r="F130" s="20"/>
      <c r="G130" s="20">
        <v>0.73</v>
      </c>
      <c r="H130" s="20"/>
      <c r="I130" s="20"/>
      <c r="J130" s="20">
        <f t="shared" si="7"/>
        <v>0</v>
      </c>
      <c r="K130" s="20">
        <f>J130*I130*G130*F130</f>
        <v>0</v>
      </c>
    </row>
    <row r="131" spans="1:11" x14ac:dyDescent="0.25">
      <c r="A131" s="20"/>
      <c r="J131" s="46" t="s">
        <v>30</v>
      </c>
      <c r="K131" s="20">
        <f>SUM(K113:K130)</f>
        <v>3.26</v>
      </c>
    </row>
    <row r="132" spans="1:11" x14ac:dyDescent="0.25">
      <c r="A132" s="20"/>
      <c r="I132" s="51" t="s">
        <v>67</v>
      </c>
      <c r="J132" s="51"/>
      <c r="K132" s="20">
        <f>K131+K112+K93+K74</f>
        <v>267.48580000000004</v>
      </c>
    </row>
    <row r="133" spans="1:11" x14ac:dyDescent="0.25">
      <c r="A133" s="20" t="s">
        <v>65</v>
      </c>
      <c r="B133" s="24" t="s">
        <v>66</v>
      </c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 ht="20.25" customHeight="1" x14ac:dyDescent="0.25">
      <c r="A134" s="22">
        <v>1302000011</v>
      </c>
      <c r="B134" s="23" t="s">
        <v>75</v>
      </c>
      <c r="C134" s="22" t="s">
        <v>20</v>
      </c>
      <c r="D134" s="20" t="s">
        <v>13</v>
      </c>
      <c r="E134" s="4" t="s">
        <v>48</v>
      </c>
      <c r="F134" s="20"/>
      <c r="G134" s="20">
        <v>15</v>
      </c>
      <c r="H134" s="20"/>
      <c r="I134" s="20">
        <v>0.96</v>
      </c>
      <c r="J134" s="20">
        <v>1</v>
      </c>
      <c r="K134" s="20">
        <f>J134*I134*G134</f>
        <v>14.399999999999999</v>
      </c>
    </row>
    <row r="135" spans="1:11" x14ac:dyDescent="0.25">
      <c r="A135" s="22"/>
      <c r="B135" s="23"/>
      <c r="C135" s="22"/>
      <c r="D135" s="20" t="s">
        <v>47</v>
      </c>
      <c r="E135" s="4" t="s">
        <v>49</v>
      </c>
      <c r="F135" s="20"/>
      <c r="G135" s="20">
        <v>5.57</v>
      </c>
      <c r="H135" s="20"/>
      <c r="I135" s="20">
        <v>0.96</v>
      </c>
      <c r="J135" s="20">
        <v>1</v>
      </c>
      <c r="K135" s="20">
        <f>J135*I135*G135</f>
        <v>5.3472</v>
      </c>
    </row>
    <row r="136" spans="1:11" x14ac:dyDescent="0.25">
      <c r="A136" s="22"/>
      <c r="B136" s="23"/>
      <c r="C136" s="22"/>
      <c r="D136" s="20" t="s">
        <v>27</v>
      </c>
      <c r="E136" s="4" t="s">
        <v>63</v>
      </c>
      <c r="F136" s="20"/>
      <c r="G136" s="20">
        <v>5.78</v>
      </c>
      <c r="H136" s="20"/>
      <c r="I136" s="20">
        <v>0.96</v>
      </c>
      <c r="J136" s="20">
        <v>1</v>
      </c>
      <c r="K136" s="20">
        <f>J136*I136*G136</f>
        <v>5.5488</v>
      </c>
    </row>
    <row r="137" spans="1:11" x14ac:dyDescent="0.25">
      <c r="A137" s="22"/>
      <c r="B137" s="23"/>
      <c r="C137" s="22"/>
      <c r="D137" s="20" t="s">
        <v>53</v>
      </c>
      <c r="E137" s="4" t="s">
        <v>50</v>
      </c>
      <c r="F137" s="20"/>
      <c r="G137" s="20">
        <v>2.0299999999999998</v>
      </c>
      <c r="H137" s="20"/>
      <c r="I137" s="20">
        <v>0.96</v>
      </c>
      <c r="J137" s="20">
        <v>1</v>
      </c>
      <c r="K137" s="20">
        <f>J137*I137*G137</f>
        <v>1.9487999999999996</v>
      </c>
    </row>
    <row r="138" spans="1:11" x14ac:dyDescent="0.25">
      <c r="A138" s="22"/>
      <c r="B138" s="23"/>
      <c r="C138" s="22"/>
      <c r="D138" s="20" t="s">
        <v>52</v>
      </c>
      <c r="E138" s="4" t="s">
        <v>51</v>
      </c>
      <c r="F138" s="20"/>
      <c r="G138" s="20">
        <v>4.38</v>
      </c>
      <c r="H138" s="20"/>
      <c r="I138" s="20">
        <v>0.96</v>
      </c>
      <c r="J138" s="20">
        <v>1</v>
      </c>
      <c r="K138" s="20">
        <f>J138*I138*G138</f>
        <v>4.2047999999999996</v>
      </c>
    </row>
    <row r="139" spans="1:11" x14ac:dyDescent="0.25">
      <c r="A139" s="22"/>
      <c r="B139" s="23"/>
      <c r="C139" s="22"/>
      <c r="D139" s="20" t="s">
        <v>55</v>
      </c>
      <c r="E139" s="4" t="s">
        <v>54</v>
      </c>
      <c r="F139" s="20"/>
      <c r="G139" s="20">
        <v>1.4</v>
      </c>
      <c r="H139" s="20"/>
      <c r="I139" s="20">
        <v>0.96</v>
      </c>
      <c r="J139" s="20">
        <v>1</v>
      </c>
      <c r="K139" s="20">
        <f>J139*I139*G139</f>
        <v>1.3439999999999999</v>
      </c>
    </row>
    <row r="140" spans="1:11" x14ac:dyDescent="0.25">
      <c r="A140" s="22"/>
      <c r="B140" s="23"/>
      <c r="C140" s="22"/>
      <c r="D140" s="20" t="s">
        <v>28</v>
      </c>
      <c r="E140" s="4" t="s">
        <v>48</v>
      </c>
      <c r="F140" s="20"/>
      <c r="G140" s="20">
        <v>15</v>
      </c>
      <c r="H140" s="20"/>
      <c r="I140" s="20">
        <v>0.96</v>
      </c>
      <c r="J140" s="20">
        <v>1</v>
      </c>
      <c r="K140" s="20">
        <f>J140*I140*G140</f>
        <v>14.399999999999999</v>
      </c>
    </row>
    <row r="141" spans="1:11" x14ac:dyDescent="0.25">
      <c r="A141" s="22"/>
      <c r="B141" s="23"/>
      <c r="C141" s="22"/>
      <c r="D141" s="20">
        <v>18</v>
      </c>
      <c r="E141" s="4" t="s">
        <v>26</v>
      </c>
      <c r="F141" s="20"/>
      <c r="G141" s="20">
        <v>8</v>
      </c>
      <c r="H141" s="20"/>
      <c r="I141" s="20">
        <v>0.96</v>
      </c>
      <c r="J141" s="20">
        <v>1</v>
      </c>
      <c r="K141" s="20">
        <f>J141*I141*G141</f>
        <v>7.68</v>
      </c>
    </row>
    <row r="142" spans="1:11" x14ac:dyDescent="0.25">
      <c r="A142" s="22"/>
      <c r="B142" s="23"/>
      <c r="C142" s="22"/>
      <c r="D142" s="20">
        <v>16</v>
      </c>
      <c r="E142" s="4" t="s">
        <v>29</v>
      </c>
      <c r="F142" s="20"/>
      <c r="G142" s="20">
        <v>2.13</v>
      </c>
      <c r="H142" s="20"/>
      <c r="I142" s="20">
        <v>0.96</v>
      </c>
      <c r="J142" s="20">
        <v>1</v>
      </c>
      <c r="K142" s="20">
        <f>J142*I142*G142</f>
        <v>2.0448</v>
      </c>
    </row>
    <row r="143" spans="1:11" x14ac:dyDescent="0.25">
      <c r="A143" s="22"/>
      <c r="B143" s="23"/>
      <c r="C143" s="22"/>
      <c r="D143" s="20"/>
      <c r="E143" s="4" t="s">
        <v>56</v>
      </c>
      <c r="F143" s="20"/>
      <c r="G143" s="20">
        <v>0.75</v>
      </c>
      <c r="H143" s="20"/>
      <c r="I143" s="20">
        <v>0.96</v>
      </c>
      <c r="J143" s="20">
        <v>1</v>
      </c>
      <c r="K143" s="20">
        <f>J143*I143*G143</f>
        <v>0.72</v>
      </c>
    </row>
    <row r="144" spans="1:11" x14ac:dyDescent="0.25">
      <c r="A144" s="22"/>
      <c r="B144" s="23"/>
      <c r="C144" s="22"/>
      <c r="D144" s="20"/>
      <c r="E144" s="4" t="s">
        <v>57</v>
      </c>
      <c r="F144" s="20"/>
      <c r="G144" s="20">
        <v>2.13</v>
      </c>
      <c r="H144" s="20"/>
      <c r="I144" s="20">
        <v>0.96</v>
      </c>
      <c r="J144" s="20">
        <v>1</v>
      </c>
      <c r="K144" s="20">
        <f>J144*I144*G144</f>
        <v>2.0448</v>
      </c>
    </row>
    <row r="145" spans="1:11" x14ac:dyDescent="0.25">
      <c r="A145" s="22"/>
      <c r="B145" s="23"/>
      <c r="C145" s="22"/>
      <c r="D145" s="20">
        <v>13</v>
      </c>
      <c r="E145" s="4" t="s">
        <v>29</v>
      </c>
      <c r="F145" s="20"/>
      <c r="G145" s="20">
        <v>2.13</v>
      </c>
      <c r="H145" s="20"/>
      <c r="I145" s="20">
        <v>0.96</v>
      </c>
      <c r="J145" s="20">
        <v>1</v>
      </c>
      <c r="K145" s="20">
        <f>J145*I145*G145</f>
        <v>2.0448</v>
      </c>
    </row>
    <row r="146" spans="1:11" x14ac:dyDescent="0.25">
      <c r="A146" s="22"/>
      <c r="B146" s="23"/>
      <c r="C146" s="22"/>
      <c r="D146" s="20"/>
      <c r="E146" s="4" t="s">
        <v>58</v>
      </c>
      <c r="F146" s="20"/>
      <c r="G146" s="20">
        <v>1.2</v>
      </c>
      <c r="H146" s="20"/>
      <c r="I146" s="20">
        <v>0.96</v>
      </c>
      <c r="J146" s="20">
        <v>1</v>
      </c>
      <c r="K146" s="20">
        <f>J146*I146*G146</f>
        <v>1.1519999999999999</v>
      </c>
    </row>
    <row r="147" spans="1:11" x14ac:dyDescent="0.25">
      <c r="A147" s="22"/>
      <c r="B147" s="23"/>
      <c r="C147" s="22"/>
      <c r="D147" s="20">
        <v>11</v>
      </c>
      <c r="E147" s="20" t="s">
        <v>57</v>
      </c>
      <c r="F147" s="20"/>
      <c r="G147" s="20">
        <v>1.63</v>
      </c>
      <c r="H147" s="20"/>
      <c r="I147" s="20">
        <v>0.96</v>
      </c>
      <c r="J147" s="20">
        <v>1</v>
      </c>
      <c r="K147" s="20">
        <f>J147*I147*G147</f>
        <v>1.5647999999999997</v>
      </c>
    </row>
    <row r="148" spans="1:11" x14ac:dyDescent="0.25">
      <c r="A148" s="22"/>
      <c r="B148" s="23"/>
      <c r="C148" s="22"/>
      <c r="D148" s="20">
        <v>10</v>
      </c>
      <c r="E148" s="20" t="s">
        <v>57</v>
      </c>
      <c r="F148" s="20"/>
      <c r="G148" s="20">
        <v>1.03</v>
      </c>
      <c r="H148" s="20"/>
      <c r="I148" s="20">
        <v>0.96</v>
      </c>
      <c r="J148" s="20">
        <v>1</v>
      </c>
      <c r="K148" s="20">
        <f>J148*I148*G148</f>
        <v>0.98880000000000001</v>
      </c>
    </row>
    <row r="149" spans="1:11" x14ac:dyDescent="0.25">
      <c r="A149" s="22"/>
      <c r="B149" s="23"/>
      <c r="C149" s="22"/>
      <c r="D149" s="20">
        <v>7</v>
      </c>
      <c r="E149" s="4" t="s">
        <v>60</v>
      </c>
      <c r="F149" s="20"/>
      <c r="G149" s="20">
        <v>0.73</v>
      </c>
      <c r="H149" s="6"/>
      <c r="I149" s="20">
        <v>0.96</v>
      </c>
      <c r="J149" s="20">
        <v>1</v>
      </c>
      <c r="K149" s="32">
        <f>J149*I149*G149</f>
        <v>0.70079999999999998</v>
      </c>
    </row>
    <row r="150" spans="1:11" x14ac:dyDescent="0.25">
      <c r="A150" s="22"/>
      <c r="B150" s="23"/>
      <c r="C150" s="22"/>
      <c r="D150" s="20">
        <v>6</v>
      </c>
      <c r="E150" s="4" t="s">
        <v>61</v>
      </c>
      <c r="F150" s="20"/>
      <c r="G150" s="20">
        <v>5.08</v>
      </c>
      <c r="I150" s="20">
        <v>0.96</v>
      </c>
      <c r="J150" s="20">
        <v>1</v>
      </c>
      <c r="K150" s="20">
        <f>J150*I151*G150</f>
        <v>4.8768000000000002</v>
      </c>
    </row>
    <row r="151" spans="1:11" x14ac:dyDescent="0.25">
      <c r="A151" s="22"/>
      <c r="B151" s="23"/>
      <c r="C151" s="22"/>
      <c r="D151" s="20">
        <v>3</v>
      </c>
      <c r="E151" s="4" t="s">
        <v>60</v>
      </c>
      <c r="F151" s="20"/>
      <c r="G151" s="20">
        <v>0.73</v>
      </c>
      <c r="H151" s="20"/>
      <c r="I151" s="20">
        <v>0.96</v>
      </c>
      <c r="J151" s="20">
        <v>1</v>
      </c>
      <c r="K151" s="20">
        <f>J151*I151*G151</f>
        <v>0.70079999999999998</v>
      </c>
    </row>
    <row r="152" spans="1:11" x14ac:dyDescent="0.25">
      <c r="H152" s="20"/>
      <c r="I152" s="20"/>
      <c r="J152" s="46" t="s">
        <v>42</v>
      </c>
      <c r="K152" s="20">
        <f>SUM(K134:K151)</f>
        <v>71.712000000000003</v>
      </c>
    </row>
    <row r="153" spans="1:11" x14ac:dyDescent="0.25">
      <c r="A153" s="22">
        <v>1302000071</v>
      </c>
      <c r="B153" s="23" t="s">
        <v>76</v>
      </c>
      <c r="C153" s="22" t="s">
        <v>20</v>
      </c>
      <c r="D153" s="20" t="s">
        <v>13</v>
      </c>
      <c r="E153" s="4" t="s">
        <v>48</v>
      </c>
      <c r="F153" s="20"/>
      <c r="G153" s="20">
        <v>15</v>
      </c>
      <c r="H153" s="20"/>
      <c r="I153" s="20">
        <v>3</v>
      </c>
      <c r="J153" s="20">
        <v>1</v>
      </c>
      <c r="K153" s="20">
        <f>J153*I153*G153</f>
        <v>45</v>
      </c>
    </row>
    <row r="154" spans="1:11" x14ac:dyDescent="0.25">
      <c r="A154" s="22"/>
      <c r="B154" s="22"/>
      <c r="C154" s="22"/>
      <c r="D154" s="20" t="s">
        <v>47</v>
      </c>
      <c r="E154" s="4" t="s">
        <v>49</v>
      </c>
      <c r="F154" s="20"/>
      <c r="G154" s="20">
        <v>5.57</v>
      </c>
      <c r="H154" s="20"/>
      <c r="I154" s="20">
        <v>3</v>
      </c>
      <c r="J154" s="20">
        <v>1</v>
      </c>
      <c r="K154" s="20">
        <f>J154*I154*G154</f>
        <v>16.71</v>
      </c>
    </row>
    <row r="155" spans="1:11" x14ac:dyDescent="0.25">
      <c r="A155" s="22"/>
      <c r="B155" s="22"/>
      <c r="C155" s="22"/>
      <c r="D155" s="20" t="s">
        <v>27</v>
      </c>
      <c r="E155" s="4" t="s">
        <v>63</v>
      </c>
      <c r="F155" s="20"/>
      <c r="G155" s="20">
        <v>5.78</v>
      </c>
      <c r="H155" s="20"/>
      <c r="I155" s="20">
        <v>3</v>
      </c>
      <c r="J155" s="20">
        <v>1</v>
      </c>
      <c r="K155" s="20">
        <f>J155*I155*G155</f>
        <v>17.34</v>
      </c>
    </row>
    <row r="156" spans="1:11" x14ac:dyDescent="0.25">
      <c r="A156" s="22"/>
      <c r="B156" s="22"/>
      <c r="C156" s="22"/>
      <c r="D156" s="20" t="s">
        <v>53</v>
      </c>
      <c r="E156" s="4" t="s">
        <v>50</v>
      </c>
      <c r="F156" s="20"/>
      <c r="G156" s="20">
        <v>2.0299999999999998</v>
      </c>
      <c r="H156" s="20"/>
      <c r="I156" s="20">
        <v>3</v>
      </c>
      <c r="J156" s="20">
        <v>1</v>
      </c>
      <c r="K156" s="20">
        <f>J156*I156*G156</f>
        <v>6.09</v>
      </c>
    </row>
    <row r="157" spans="1:11" x14ac:dyDescent="0.25">
      <c r="A157" s="22"/>
      <c r="B157" s="22"/>
      <c r="C157" s="22"/>
      <c r="D157" s="20" t="s">
        <v>52</v>
      </c>
      <c r="E157" s="4" t="s">
        <v>51</v>
      </c>
      <c r="F157" s="20"/>
      <c r="G157" s="20">
        <v>4.38</v>
      </c>
      <c r="H157" s="20"/>
      <c r="I157" s="20">
        <v>3</v>
      </c>
      <c r="J157" s="20">
        <v>1</v>
      </c>
      <c r="K157" s="20">
        <f>J157*I157*G157</f>
        <v>13.14</v>
      </c>
    </row>
    <row r="158" spans="1:11" x14ac:dyDescent="0.25">
      <c r="A158" s="22"/>
      <c r="B158" s="22"/>
      <c r="C158" s="22"/>
      <c r="D158" s="20" t="s">
        <v>55</v>
      </c>
      <c r="E158" s="4" t="s">
        <v>54</v>
      </c>
      <c r="F158" s="20"/>
      <c r="G158" s="20">
        <v>1.4</v>
      </c>
      <c r="H158" s="20"/>
      <c r="I158" s="20">
        <v>3</v>
      </c>
      <c r="J158" s="20">
        <v>1</v>
      </c>
      <c r="K158" s="20">
        <f>J158*I158*G158</f>
        <v>4.1999999999999993</v>
      </c>
    </row>
    <row r="159" spans="1:11" x14ac:dyDescent="0.25">
      <c r="A159" s="22"/>
      <c r="B159" s="22"/>
      <c r="C159" s="22"/>
      <c r="D159" s="20" t="s">
        <v>28</v>
      </c>
      <c r="E159" s="4" t="s">
        <v>48</v>
      </c>
      <c r="F159" s="20"/>
      <c r="G159" s="20">
        <v>15</v>
      </c>
      <c r="H159" s="20"/>
      <c r="I159" s="20">
        <v>3</v>
      </c>
      <c r="J159" s="20">
        <v>1</v>
      </c>
      <c r="K159" s="20">
        <f>J159*I159*G159</f>
        <v>45</v>
      </c>
    </row>
    <row r="160" spans="1:11" x14ac:dyDescent="0.25">
      <c r="A160" s="22"/>
      <c r="B160" s="22"/>
      <c r="C160" s="22"/>
      <c r="D160" s="20">
        <v>18</v>
      </c>
      <c r="E160" s="4" t="s">
        <v>26</v>
      </c>
      <c r="F160" s="20"/>
      <c r="G160" s="20">
        <v>8</v>
      </c>
      <c r="H160" s="20"/>
      <c r="I160" s="20">
        <v>3</v>
      </c>
      <c r="J160" s="20">
        <v>1</v>
      </c>
      <c r="K160" s="20">
        <f>J160*I160*G160</f>
        <v>24</v>
      </c>
    </row>
    <row r="161" spans="1:11" x14ac:dyDescent="0.25">
      <c r="A161" s="22"/>
      <c r="B161" s="22"/>
      <c r="C161" s="22"/>
      <c r="D161" s="20">
        <v>16</v>
      </c>
      <c r="E161" s="4" t="s">
        <v>29</v>
      </c>
      <c r="F161" s="20"/>
      <c r="G161" s="20">
        <v>2.13</v>
      </c>
      <c r="H161" s="20"/>
      <c r="I161" s="20">
        <v>3</v>
      </c>
      <c r="J161" s="20">
        <v>1</v>
      </c>
      <c r="K161" s="20">
        <f>J161*I161*G161</f>
        <v>6.39</v>
      </c>
    </row>
    <row r="162" spans="1:11" x14ac:dyDescent="0.25">
      <c r="A162" s="22"/>
      <c r="B162" s="22"/>
      <c r="C162" s="22"/>
      <c r="D162" s="20"/>
      <c r="E162" s="4" t="s">
        <v>56</v>
      </c>
      <c r="F162" s="20"/>
      <c r="G162" s="20">
        <v>0.75</v>
      </c>
      <c r="H162" s="20"/>
      <c r="I162" s="20">
        <v>3</v>
      </c>
      <c r="J162" s="20">
        <v>1</v>
      </c>
      <c r="K162" s="20">
        <f>J162*I162*G162</f>
        <v>2.25</v>
      </c>
    </row>
    <row r="163" spans="1:11" x14ac:dyDescent="0.25">
      <c r="A163" s="22"/>
      <c r="B163" s="22"/>
      <c r="C163" s="22"/>
      <c r="D163" s="20"/>
      <c r="E163" s="4" t="s">
        <v>57</v>
      </c>
      <c r="F163" s="20"/>
      <c r="G163" s="20">
        <v>2.13</v>
      </c>
      <c r="H163" s="20"/>
      <c r="I163" s="20">
        <v>3</v>
      </c>
      <c r="J163" s="20">
        <v>1</v>
      </c>
      <c r="K163" s="20">
        <f>J163*I163*G163</f>
        <v>6.39</v>
      </c>
    </row>
    <row r="164" spans="1:11" x14ac:dyDescent="0.25">
      <c r="A164" s="22"/>
      <c r="B164" s="22"/>
      <c r="C164" s="22"/>
      <c r="D164" s="20">
        <v>13</v>
      </c>
      <c r="E164" s="4" t="s">
        <v>29</v>
      </c>
      <c r="F164" s="20"/>
      <c r="G164" s="20">
        <v>2.13</v>
      </c>
      <c r="H164" s="20"/>
      <c r="I164" s="20">
        <v>3</v>
      </c>
      <c r="J164" s="20">
        <v>1</v>
      </c>
      <c r="K164" s="20">
        <f>J164*I164*G164</f>
        <v>6.39</v>
      </c>
    </row>
    <row r="165" spans="1:11" x14ac:dyDescent="0.25">
      <c r="A165" s="22"/>
      <c r="B165" s="22"/>
      <c r="C165" s="22"/>
      <c r="D165" s="20"/>
      <c r="E165" s="4" t="s">
        <v>58</v>
      </c>
      <c r="F165" s="20"/>
      <c r="G165" s="20">
        <v>1.2</v>
      </c>
      <c r="H165" s="20"/>
      <c r="I165" s="20">
        <v>3</v>
      </c>
      <c r="J165" s="20">
        <v>1</v>
      </c>
      <c r="K165" s="20">
        <f>J165*I165*G165</f>
        <v>3.5999999999999996</v>
      </c>
    </row>
    <row r="166" spans="1:11" x14ac:dyDescent="0.25">
      <c r="A166" s="22"/>
      <c r="B166" s="22"/>
      <c r="C166" s="22"/>
      <c r="D166" s="20">
        <v>11</v>
      </c>
      <c r="E166" s="20" t="s">
        <v>57</v>
      </c>
      <c r="F166" s="20"/>
      <c r="G166" s="20">
        <v>1.63</v>
      </c>
      <c r="H166" s="20"/>
      <c r="I166" s="20">
        <v>3</v>
      </c>
      <c r="J166" s="20">
        <v>1</v>
      </c>
      <c r="K166" s="20">
        <f>J166*I166*G166</f>
        <v>4.8899999999999997</v>
      </c>
    </row>
    <row r="167" spans="1:11" x14ac:dyDescent="0.25">
      <c r="A167" s="22"/>
      <c r="B167" s="22"/>
      <c r="C167" s="22"/>
      <c r="D167" s="20">
        <v>10</v>
      </c>
      <c r="E167" s="20" t="s">
        <v>57</v>
      </c>
      <c r="F167" s="20"/>
      <c r="G167" s="20">
        <v>1.03</v>
      </c>
      <c r="H167" s="20"/>
      <c r="I167" s="20">
        <v>3</v>
      </c>
      <c r="J167" s="20">
        <v>1</v>
      </c>
      <c r="K167" s="20">
        <f>J167*I167*G167</f>
        <v>3.09</v>
      </c>
    </row>
    <row r="168" spans="1:11" x14ac:dyDescent="0.25">
      <c r="A168" s="22"/>
      <c r="B168" s="22"/>
      <c r="C168" s="22"/>
      <c r="D168" s="20">
        <v>7</v>
      </c>
      <c r="E168" s="4" t="s">
        <v>60</v>
      </c>
      <c r="F168" s="20"/>
      <c r="G168" s="20">
        <v>0.73</v>
      </c>
      <c r="H168" s="6"/>
      <c r="I168" s="20">
        <v>3</v>
      </c>
      <c r="J168" s="20">
        <v>1</v>
      </c>
      <c r="K168" s="32">
        <f>J168*I168*G168</f>
        <v>2.19</v>
      </c>
    </row>
    <row r="169" spans="1:11" x14ac:dyDescent="0.25">
      <c r="A169" s="22"/>
      <c r="B169" s="22"/>
      <c r="C169" s="22"/>
      <c r="D169" s="20">
        <v>6</v>
      </c>
      <c r="E169" s="4" t="s">
        <v>61</v>
      </c>
      <c r="F169" s="20"/>
      <c r="G169" s="20">
        <v>5.08</v>
      </c>
      <c r="I169" s="20">
        <v>3</v>
      </c>
      <c r="J169" s="20">
        <v>1</v>
      </c>
      <c r="K169" s="20">
        <f>J169*I170*G169</f>
        <v>15.24</v>
      </c>
    </row>
    <row r="170" spans="1:11" x14ac:dyDescent="0.25">
      <c r="A170" s="22"/>
      <c r="B170" s="22"/>
      <c r="C170" s="22"/>
      <c r="D170" s="20">
        <v>3</v>
      </c>
      <c r="E170" s="4" t="s">
        <v>60</v>
      </c>
      <c r="F170" s="20"/>
      <c r="G170" s="20">
        <v>0.73</v>
      </c>
      <c r="H170" s="20"/>
      <c r="I170" s="20">
        <v>3</v>
      </c>
      <c r="J170" s="20">
        <v>1</v>
      </c>
      <c r="K170" s="20">
        <f>J170*I170*G170</f>
        <v>2.19</v>
      </c>
    </row>
    <row r="171" spans="1:11" x14ac:dyDescent="0.25">
      <c r="J171" s="46" t="s">
        <v>42</v>
      </c>
      <c r="K171" s="20">
        <f>SUM(K153:K170)</f>
        <v>224.09999999999997</v>
      </c>
    </row>
    <row r="172" spans="1:11" x14ac:dyDescent="0.25">
      <c r="A172" s="22">
        <v>1302000081</v>
      </c>
      <c r="B172" s="33" t="s">
        <v>77</v>
      </c>
      <c r="C172" s="22" t="s">
        <v>20</v>
      </c>
      <c r="D172" s="22" t="s">
        <v>78</v>
      </c>
      <c r="E172" s="22"/>
      <c r="F172" s="22">
        <v>2.46</v>
      </c>
      <c r="G172" s="26"/>
      <c r="H172" s="26"/>
      <c r="I172" s="22">
        <v>3</v>
      </c>
      <c r="J172" s="22">
        <v>1</v>
      </c>
      <c r="K172" s="22">
        <f>J172*I172*F172</f>
        <v>7.38</v>
      </c>
    </row>
    <row r="173" spans="1:11" x14ac:dyDescent="0.25">
      <c r="A173" s="22"/>
      <c r="B173" s="26"/>
      <c r="C173" s="22"/>
      <c r="D173" s="22"/>
      <c r="E173" s="22"/>
      <c r="F173" s="22"/>
      <c r="G173" s="26"/>
      <c r="H173" s="26"/>
      <c r="I173" s="22"/>
      <c r="J173" s="22"/>
      <c r="K173" s="22"/>
    </row>
    <row r="174" spans="1:11" x14ac:dyDescent="0.25">
      <c r="A174" s="22"/>
      <c r="B174" s="26"/>
      <c r="C174" s="22"/>
      <c r="D174" s="22"/>
      <c r="E174" s="22"/>
      <c r="F174" s="22"/>
      <c r="G174" s="26"/>
      <c r="H174" s="26"/>
      <c r="I174" s="22"/>
      <c r="J174" s="22"/>
      <c r="K174" s="22"/>
    </row>
    <row r="175" spans="1:11" x14ac:dyDescent="0.25">
      <c r="A175" s="22"/>
      <c r="B175" s="26"/>
      <c r="C175" s="22"/>
      <c r="D175" s="22"/>
      <c r="E175" s="22"/>
      <c r="F175" s="22"/>
      <c r="G175" s="26"/>
      <c r="H175" s="26"/>
      <c r="I175" s="22"/>
      <c r="J175" s="22"/>
      <c r="K175" s="22"/>
    </row>
    <row r="176" spans="1:11" x14ac:dyDescent="0.25">
      <c r="A176" s="22"/>
      <c r="B176" s="26"/>
      <c r="C176" s="22"/>
      <c r="D176" s="22"/>
      <c r="E176" s="22"/>
      <c r="F176" s="22"/>
      <c r="G176" s="26"/>
      <c r="H176" s="26"/>
      <c r="I176" s="22"/>
      <c r="J176" s="22"/>
      <c r="K176" s="22"/>
    </row>
    <row r="177" spans="1:11" x14ac:dyDescent="0.25">
      <c r="A177" s="22"/>
      <c r="B177" s="26"/>
      <c r="C177" s="22"/>
      <c r="D177" s="22"/>
      <c r="E177" s="22"/>
      <c r="F177" s="22"/>
      <c r="G177" s="26"/>
      <c r="H177" s="26"/>
      <c r="I177" s="22"/>
      <c r="J177" s="22"/>
      <c r="K177" s="22"/>
    </row>
    <row r="178" spans="1:11" x14ac:dyDescent="0.25">
      <c r="A178" s="22"/>
      <c r="B178" s="26"/>
      <c r="C178" s="22"/>
      <c r="D178" s="22"/>
      <c r="E178" s="22"/>
      <c r="F178" s="22"/>
      <c r="G178" s="26"/>
      <c r="H178" s="26"/>
      <c r="I178" s="22"/>
      <c r="J178" s="22"/>
      <c r="K178" s="22"/>
    </row>
    <row r="179" spans="1:11" x14ac:dyDescent="0.25">
      <c r="A179" t="s">
        <v>81</v>
      </c>
      <c r="B179" s="35" t="s">
        <v>80</v>
      </c>
      <c r="C179" s="35"/>
      <c r="D179" s="35"/>
      <c r="E179" s="35"/>
      <c r="F179" s="35"/>
      <c r="G179" s="35"/>
      <c r="H179" s="35"/>
      <c r="I179" s="35"/>
      <c r="J179" s="35"/>
      <c r="K179" s="35"/>
    </row>
    <row r="180" spans="1:11" ht="13.5" customHeight="1" x14ac:dyDescent="0.25">
      <c r="A180" s="22">
        <v>1502000021</v>
      </c>
      <c r="B180" s="23" t="s">
        <v>82</v>
      </c>
      <c r="C180" s="22" t="s">
        <v>20</v>
      </c>
      <c r="D180" s="20" t="s">
        <v>13</v>
      </c>
      <c r="E180" s="4" t="s">
        <v>48</v>
      </c>
      <c r="F180" s="20"/>
      <c r="G180" s="20">
        <v>15</v>
      </c>
      <c r="H180" s="20"/>
      <c r="I180" s="20">
        <v>3</v>
      </c>
      <c r="J180" s="20">
        <v>1</v>
      </c>
      <c r="K180" s="20">
        <f>J180*I180*G180</f>
        <v>45</v>
      </c>
    </row>
    <row r="181" spans="1:11" x14ac:dyDescent="0.25">
      <c r="A181" s="22"/>
      <c r="B181" s="23"/>
      <c r="C181" s="22"/>
      <c r="D181" s="20" t="s">
        <v>47</v>
      </c>
      <c r="E181" s="4" t="s">
        <v>49</v>
      </c>
      <c r="F181" s="20"/>
      <c r="G181" s="20">
        <v>5.57</v>
      </c>
      <c r="H181" s="20"/>
      <c r="I181" s="20">
        <v>3</v>
      </c>
      <c r="J181" s="20">
        <v>1</v>
      </c>
      <c r="K181" s="20">
        <f>J181*I181*G181</f>
        <v>16.71</v>
      </c>
    </row>
    <row r="182" spans="1:11" x14ac:dyDescent="0.25">
      <c r="A182" s="22"/>
      <c r="B182" s="23"/>
      <c r="C182" s="22"/>
      <c r="D182" s="20" t="s">
        <v>27</v>
      </c>
      <c r="E182" s="4" t="s">
        <v>63</v>
      </c>
      <c r="F182" s="20"/>
      <c r="G182" s="20">
        <v>5.78</v>
      </c>
      <c r="H182" s="20"/>
      <c r="I182" s="20">
        <v>3</v>
      </c>
      <c r="J182" s="20">
        <v>1</v>
      </c>
      <c r="K182" s="20">
        <f>J182*I182*G182</f>
        <v>17.34</v>
      </c>
    </row>
    <row r="183" spans="1:11" x14ac:dyDescent="0.25">
      <c r="A183" s="22"/>
      <c r="B183" s="23"/>
      <c r="C183" s="22"/>
      <c r="D183" s="20" t="s">
        <v>53</v>
      </c>
      <c r="E183" s="4" t="s">
        <v>50</v>
      </c>
      <c r="F183" s="20"/>
      <c r="G183" s="20">
        <v>2.0299999999999998</v>
      </c>
      <c r="H183" s="20"/>
      <c r="I183" s="20">
        <v>3</v>
      </c>
      <c r="J183" s="20">
        <v>1</v>
      </c>
      <c r="K183" s="20">
        <f>J183*I183*G183</f>
        <v>6.09</v>
      </c>
    </row>
    <row r="184" spans="1:11" x14ac:dyDescent="0.25">
      <c r="A184" s="22"/>
      <c r="B184" s="23"/>
      <c r="C184" s="22"/>
      <c r="D184" s="20" t="s">
        <v>52</v>
      </c>
      <c r="E184" s="4" t="s">
        <v>51</v>
      </c>
      <c r="F184" s="20"/>
      <c r="G184" s="20">
        <v>4.38</v>
      </c>
      <c r="H184" s="20"/>
      <c r="I184" s="20">
        <v>3</v>
      </c>
      <c r="J184" s="20">
        <v>1</v>
      </c>
      <c r="K184" s="20">
        <f>J184*I184*G184</f>
        <v>13.14</v>
      </c>
    </row>
    <row r="185" spans="1:11" x14ac:dyDescent="0.25">
      <c r="A185" s="22"/>
      <c r="B185" s="23"/>
      <c r="C185" s="22"/>
      <c r="D185" s="20" t="s">
        <v>55</v>
      </c>
      <c r="E185" s="4" t="s">
        <v>54</v>
      </c>
      <c r="F185" s="20"/>
      <c r="G185" s="20">
        <v>1.4</v>
      </c>
      <c r="H185" s="20"/>
      <c r="I185" s="20">
        <v>3</v>
      </c>
      <c r="J185" s="20">
        <v>1</v>
      </c>
      <c r="K185" s="20">
        <f>J185*I185*G185</f>
        <v>4.1999999999999993</v>
      </c>
    </row>
    <row r="186" spans="1:11" x14ac:dyDescent="0.25">
      <c r="A186" s="22"/>
      <c r="B186" s="23"/>
      <c r="C186" s="22"/>
      <c r="D186" s="20" t="s">
        <v>28</v>
      </c>
      <c r="E186" s="4" t="s">
        <v>48</v>
      </c>
      <c r="F186" s="20"/>
      <c r="G186" s="20">
        <v>15</v>
      </c>
      <c r="H186" s="20"/>
      <c r="I186" s="20">
        <v>3</v>
      </c>
      <c r="J186" s="20">
        <v>1</v>
      </c>
      <c r="K186" s="20">
        <f>J186*I186*G186</f>
        <v>45</v>
      </c>
    </row>
    <row r="187" spans="1:11" x14ac:dyDescent="0.25">
      <c r="A187" s="22"/>
      <c r="B187" s="23"/>
      <c r="C187" s="22"/>
      <c r="D187" s="20">
        <v>18</v>
      </c>
      <c r="E187" s="4" t="s">
        <v>26</v>
      </c>
      <c r="F187" s="20"/>
      <c r="G187" s="20">
        <v>8</v>
      </c>
      <c r="H187" s="20"/>
      <c r="I187" s="20">
        <v>3</v>
      </c>
      <c r="J187" s="20">
        <v>1</v>
      </c>
      <c r="K187" s="20">
        <f>J187*I187*G187</f>
        <v>24</v>
      </c>
    </row>
    <row r="188" spans="1:11" x14ac:dyDescent="0.25">
      <c r="A188" s="22"/>
      <c r="B188" s="23"/>
      <c r="C188" s="22"/>
      <c r="D188" s="20">
        <v>16</v>
      </c>
      <c r="E188" s="4" t="s">
        <v>29</v>
      </c>
      <c r="F188" s="20"/>
      <c r="G188" s="20">
        <v>2.13</v>
      </c>
      <c r="H188" s="20"/>
      <c r="I188" s="20">
        <v>3</v>
      </c>
      <c r="J188" s="20">
        <v>1</v>
      </c>
      <c r="K188" s="20">
        <f>J188*I188*G188</f>
        <v>6.39</v>
      </c>
    </row>
    <row r="189" spans="1:11" x14ac:dyDescent="0.25">
      <c r="A189" s="22"/>
      <c r="B189" s="23"/>
      <c r="C189" s="22"/>
      <c r="D189" s="20"/>
      <c r="E189" s="4" t="s">
        <v>56</v>
      </c>
      <c r="F189" s="20"/>
      <c r="G189" s="20">
        <v>0.75</v>
      </c>
      <c r="H189" s="20"/>
      <c r="I189" s="20">
        <v>3</v>
      </c>
      <c r="J189" s="20">
        <v>1</v>
      </c>
      <c r="K189" s="20">
        <f>J189*I189*G189</f>
        <v>2.25</v>
      </c>
    </row>
    <row r="190" spans="1:11" x14ac:dyDescent="0.25">
      <c r="A190" s="22"/>
      <c r="B190" s="23"/>
      <c r="C190" s="22"/>
      <c r="D190" s="20"/>
      <c r="E190" s="4" t="s">
        <v>57</v>
      </c>
      <c r="F190" s="20"/>
      <c r="G190" s="20">
        <v>2.13</v>
      </c>
      <c r="H190" s="20"/>
      <c r="I190" s="20">
        <v>3</v>
      </c>
      <c r="J190" s="20">
        <v>1</v>
      </c>
      <c r="K190" s="20">
        <f>J190*I190*G190</f>
        <v>6.39</v>
      </c>
    </row>
    <row r="191" spans="1:11" x14ac:dyDescent="0.25">
      <c r="A191" s="22"/>
      <c r="B191" s="23"/>
      <c r="C191" s="22"/>
      <c r="D191" s="20">
        <v>13</v>
      </c>
      <c r="E191" s="4" t="s">
        <v>29</v>
      </c>
      <c r="F191" s="20"/>
      <c r="G191" s="20">
        <v>2.13</v>
      </c>
      <c r="H191" s="20"/>
      <c r="I191" s="20">
        <v>3</v>
      </c>
      <c r="J191" s="20">
        <v>1</v>
      </c>
      <c r="K191" s="20">
        <f>J191*G191</f>
        <v>2.13</v>
      </c>
    </row>
    <row r="192" spans="1:11" x14ac:dyDescent="0.25">
      <c r="A192" s="22"/>
      <c r="B192" s="23"/>
      <c r="C192" s="22"/>
      <c r="D192" s="20"/>
      <c r="E192" s="4" t="s">
        <v>58</v>
      </c>
      <c r="F192" s="20"/>
      <c r="G192" s="20">
        <v>1.2</v>
      </c>
      <c r="H192" s="20"/>
      <c r="I192" s="20">
        <v>3</v>
      </c>
      <c r="J192" s="20">
        <v>1</v>
      </c>
      <c r="K192" s="20">
        <f>J192*I192*G192</f>
        <v>3.5999999999999996</v>
      </c>
    </row>
    <row r="193" spans="1:11" x14ac:dyDescent="0.25">
      <c r="A193" s="22"/>
      <c r="B193" s="23"/>
      <c r="C193" s="22"/>
      <c r="D193" s="20">
        <v>11</v>
      </c>
      <c r="E193" s="20" t="s">
        <v>57</v>
      </c>
      <c r="F193" s="20"/>
      <c r="G193" s="20">
        <v>1.63</v>
      </c>
      <c r="H193" s="20"/>
      <c r="I193" s="20">
        <v>3</v>
      </c>
      <c r="J193" s="20">
        <v>1</v>
      </c>
      <c r="K193" s="20">
        <f>J193*I193*G193</f>
        <v>4.8899999999999997</v>
      </c>
    </row>
    <row r="194" spans="1:11" x14ac:dyDescent="0.25">
      <c r="A194" s="22"/>
      <c r="B194" s="23"/>
      <c r="C194" s="22"/>
      <c r="D194" s="20">
        <v>10</v>
      </c>
      <c r="E194" s="20" t="s">
        <v>57</v>
      </c>
      <c r="F194" s="20"/>
      <c r="G194" s="20">
        <v>1.03</v>
      </c>
      <c r="H194" s="20"/>
      <c r="I194" s="20">
        <v>3</v>
      </c>
      <c r="J194" s="20">
        <v>1</v>
      </c>
      <c r="K194" s="20">
        <f>J194*I194*G194</f>
        <v>3.09</v>
      </c>
    </row>
    <row r="195" spans="1:11" x14ac:dyDescent="0.25">
      <c r="A195" s="22"/>
      <c r="B195" s="23"/>
      <c r="C195" s="22"/>
      <c r="D195" s="20">
        <v>7</v>
      </c>
      <c r="E195" s="4" t="s">
        <v>60</v>
      </c>
      <c r="F195" s="20"/>
      <c r="G195" s="20">
        <v>0.73</v>
      </c>
      <c r="H195" s="6"/>
      <c r="I195" s="20">
        <v>3</v>
      </c>
      <c r="J195" s="20">
        <v>1</v>
      </c>
      <c r="K195" s="20">
        <f>J195*I195*G195</f>
        <v>2.19</v>
      </c>
    </row>
    <row r="196" spans="1:11" x14ac:dyDescent="0.25">
      <c r="A196" s="22"/>
      <c r="B196" s="23"/>
      <c r="C196" s="22"/>
      <c r="D196" s="20">
        <v>6</v>
      </c>
      <c r="E196" s="4" t="s">
        <v>61</v>
      </c>
      <c r="F196" s="20"/>
      <c r="G196" s="20">
        <v>5.08</v>
      </c>
      <c r="I196" s="20">
        <v>3</v>
      </c>
      <c r="J196" s="20">
        <v>1</v>
      </c>
      <c r="K196" s="20">
        <f>J196*I196*G196</f>
        <v>15.24</v>
      </c>
    </row>
    <row r="197" spans="1:11" x14ac:dyDescent="0.25">
      <c r="A197" s="22"/>
      <c r="B197" s="23"/>
      <c r="C197" s="22"/>
      <c r="D197" s="20">
        <v>3</v>
      </c>
      <c r="E197" s="4" t="s">
        <v>60</v>
      </c>
      <c r="F197" s="20"/>
      <c r="G197" s="20">
        <v>0.73</v>
      </c>
      <c r="H197" s="20"/>
      <c r="I197" s="20">
        <v>3</v>
      </c>
      <c r="J197" s="20">
        <v>1</v>
      </c>
      <c r="K197" s="20">
        <f>J197*I197*G197</f>
        <v>2.19</v>
      </c>
    </row>
    <row r="198" spans="1:11" x14ac:dyDescent="0.25">
      <c r="J198" s="46" t="s">
        <v>42</v>
      </c>
      <c r="K198" s="20">
        <f>SUM(K180:K197)</f>
        <v>219.83999999999997</v>
      </c>
    </row>
    <row r="199" spans="1:11" ht="15.75" customHeight="1" x14ac:dyDescent="0.25">
      <c r="A199" s="22">
        <v>1504000031</v>
      </c>
      <c r="B199" s="23" t="s">
        <v>83</v>
      </c>
      <c r="C199" s="22" t="s">
        <v>46</v>
      </c>
      <c r="D199" s="20" t="s">
        <v>13</v>
      </c>
      <c r="E199" s="4" t="s">
        <v>48</v>
      </c>
      <c r="F199" s="20"/>
      <c r="G199" s="20">
        <v>15</v>
      </c>
      <c r="H199" s="20"/>
      <c r="I199" s="20"/>
      <c r="J199" s="20">
        <v>6</v>
      </c>
      <c r="K199" s="20">
        <f t="shared" ref="K199:K216" si="8">J199*G199</f>
        <v>90</v>
      </c>
    </row>
    <row r="200" spans="1:11" x14ac:dyDescent="0.25">
      <c r="A200" s="22"/>
      <c r="B200" s="23"/>
      <c r="C200" s="22"/>
      <c r="D200" s="20" t="s">
        <v>47</v>
      </c>
      <c r="E200" s="4" t="s">
        <v>49</v>
      </c>
      <c r="F200" s="20"/>
      <c r="G200" s="20">
        <v>5.57</v>
      </c>
      <c r="H200" s="20"/>
      <c r="I200" s="20"/>
      <c r="J200" s="20">
        <v>2</v>
      </c>
      <c r="K200" s="20">
        <f t="shared" si="8"/>
        <v>11.14</v>
      </c>
    </row>
    <row r="201" spans="1:11" x14ac:dyDescent="0.25">
      <c r="A201" s="22"/>
      <c r="B201" s="23"/>
      <c r="C201" s="22"/>
      <c r="D201" s="20" t="s">
        <v>27</v>
      </c>
      <c r="E201" s="4" t="s">
        <v>63</v>
      </c>
      <c r="F201" s="20"/>
      <c r="G201" s="20">
        <v>5.78</v>
      </c>
      <c r="H201" s="20"/>
      <c r="I201" s="20"/>
      <c r="J201" s="20">
        <v>5</v>
      </c>
      <c r="K201" s="20">
        <f t="shared" si="8"/>
        <v>28.900000000000002</v>
      </c>
    </row>
    <row r="202" spans="1:11" x14ac:dyDescent="0.25">
      <c r="A202" s="22"/>
      <c r="B202" s="23"/>
      <c r="C202" s="22"/>
      <c r="D202" s="20" t="s">
        <v>53</v>
      </c>
      <c r="E202" s="4" t="s">
        <v>50</v>
      </c>
      <c r="F202" s="20"/>
      <c r="G202" s="20">
        <v>2.0299999999999998</v>
      </c>
      <c r="H202" s="20"/>
      <c r="I202" s="20"/>
      <c r="J202" s="20">
        <v>2</v>
      </c>
      <c r="K202" s="20">
        <f t="shared" si="8"/>
        <v>4.0599999999999996</v>
      </c>
    </row>
    <row r="203" spans="1:11" x14ac:dyDescent="0.25">
      <c r="A203" s="22"/>
      <c r="B203" s="23"/>
      <c r="C203" s="22"/>
      <c r="D203" s="20" t="s">
        <v>52</v>
      </c>
      <c r="E203" s="4" t="s">
        <v>51</v>
      </c>
      <c r="F203" s="20"/>
      <c r="G203" s="20">
        <v>4.38</v>
      </c>
      <c r="H203" s="20"/>
      <c r="I203" s="20"/>
      <c r="J203" s="20">
        <v>2</v>
      </c>
      <c r="K203" s="20">
        <f t="shared" si="8"/>
        <v>8.76</v>
      </c>
    </row>
    <row r="204" spans="1:11" x14ac:dyDescent="0.25">
      <c r="A204" s="22"/>
      <c r="B204" s="23"/>
      <c r="C204" s="22"/>
      <c r="D204" s="20" t="s">
        <v>55</v>
      </c>
      <c r="E204" s="4" t="s">
        <v>54</v>
      </c>
      <c r="F204" s="20"/>
      <c r="G204" s="20">
        <v>1.4</v>
      </c>
      <c r="H204" s="20"/>
      <c r="I204" s="20"/>
      <c r="J204" s="20">
        <v>5</v>
      </c>
      <c r="K204" s="20">
        <f t="shared" si="8"/>
        <v>7</v>
      </c>
    </row>
    <row r="205" spans="1:11" x14ac:dyDescent="0.25">
      <c r="A205" s="22"/>
      <c r="B205" s="23"/>
      <c r="C205" s="22"/>
      <c r="D205" s="20" t="s">
        <v>28</v>
      </c>
      <c r="E205" s="4" t="s">
        <v>48</v>
      </c>
      <c r="F205" s="20"/>
      <c r="G205" s="20">
        <v>15</v>
      </c>
      <c r="H205" s="20"/>
      <c r="I205" s="20"/>
      <c r="J205" s="20">
        <v>6</v>
      </c>
      <c r="K205" s="20">
        <f t="shared" si="8"/>
        <v>90</v>
      </c>
    </row>
    <row r="206" spans="1:11" x14ac:dyDescent="0.25">
      <c r="A206" s="22"/>
      <c r="B206" s="23"/>
      <c r="C206" s="22"/>
      <c r="D206" s="20">
        <v>18</v>
      </c>
      <c r="E206" s="4" t="s">
        <v>26</v>
      </c>
      <c r="F206" s="20"/>
      <c r="G206" s="20">
        <v>8</v>
      </c>
      <c r="H206" s="20"/>
      <c r="I206" s="20"/>
      <c r="J206" s="20">
        <v>2</v>
      </c>
      <c r="K206" s="20">
        <f t="shared" si="8"/>
        <v>16</v>
      </c>
    </row>
    <row r="207" spans="1:11" x14ac:dyDescent="0.25">
      <c r="A207" s="22"/>
      <c r="B207" s="23"/>
      <c r="C207" s="22"/>
      <c r="D207" s="20">
        <v>16</v>
      </c>
      <c r="E207" s="4" t="s">
        <v>29</v>
      </c>
      <c r="F207" s="20"/>
      <c r="G207" s="20">
        <v>2.13</v>
      </c>
      <c r="H207" s="20"/>
      <c r="I207" s="20"/>
      <c r="J207" s="20">
        <v>0</v>
      </c>
      <c r="K207" s="20">
        <f t="shared" si="8"/>
        <v>0</v>
      </c>
    </row>
    <row r="208" spans="1:11" x14ac:dyDescent="0.25">
      <c r="A208" s="22"/>
      <c r="B208" s="23"/>
      <c r="C208" s="22"/>
      <c r="D208" s="20"/>
      <c r="E208" s="4" t="s">
        <v>56</v>
      </c>
      <c r="F208" s="20"/>
      <c r="G208" s="20">
        <v>0.75</v>
      </c>
      <c r="H208" s="20"/>
      <c r="I208" s="20"/>
      <c r="J208" s="20">
        <v>0</v>
      </c>
      <c r="K208" s="20">
        <f t="shared" si="8"/>
        <v>0</v>
      </c>
    </row>
    <row r="209" spans="1:11" x14ac:dyDescent="0.25">
      <c r="A209" s="22"/>
      <c r="B209" s="23"/>
      <c r="C209" s="22"/>
      <c r="D209" s="20"/>
      <c r="E209" s="4" t="s">
        <v>57</v>
      </c>
      <c r="F209" s="20"/>
      <c r="G209" s="20">
        <v>2.13</v>
      </c>
      <c r="H209" s="20"/>
      <c r="I209" s="20"/>
      <c r="J209" s="20">
        <v>0</v>
      </c>
      <c r="K209" s="20">
        <f t="shared" si="8"/>
        <v>0</v>
      </c>
    </row>
    <row r="210" spans="1:11" x14ac:dyDescent="0.25">
      <c r="A210" s="22"/>
      <c r="B210" s="23"/>
      <c r="C210" s="22"/>
      <c r="D210" s="20">
        <v>13</v>
      </c>
      <c r="E210" s="4" t="s">
        <v>29</v>
      </c>
      <c r="F210" s="20"/>
      <c r="G210" s="20">
        <v>2.13</v>
      </c>
      <c r="H210" s="20"/>
      <c r="I210" s="20"/>
      <c r="J210" s="20">
        <v>0</v>
      </c>
      <c r="K210" s="20">
        <f t="shared" si="8"/>
        <v>0</v>
      </c>
    </row>
    <row r="211" spans="1:11" x14ac:dyDescent="0.25">
      <c r="A211" s="22"/>
      <c r="B211" s="23"/>
      <c r="C211" s="22"/>
      <c r="D211" s="20"/>
      <c r="E211" s="4" t="s">
        <v>58</v>
      </c>
      <c r="F211" s="20"/>
      <c r="G211" s="20">
        <v>1.2</v>
      </c>
      <c r="H211" s="20"/>
      <c r="I211" s="20"/>
      <c r="J211" s="20">
        <v>0</v>
      </c>
      <c r="K211" s="20">
        <f t="shared" si="8"/>
        <v>0</v>
      </c>
    </row>
    <row r="212" spans="1:11" x14ac:dyDescent="0.25">
      <c r="A212" s="22"/>
      <c r="B212" s="23"/>
      <c r="C212" s="22"/>
      <c r="D212" s="20">
        <v>11</v>
      </c>
      <c r="E212" s="20" t="s">
        <v>57</v>
      </c>
      <c r="F212" s="20"/>
      <c r="G212" s="20">
        <v>1.63</v>
      </c>
      <c r="H212" s="20"/>
      <c r="I212" s="20"/>
      <c r="J212" s="20">
        <v>0</v>
      </c>
      <c r="K212" s="20">
        <f t="shared" si="8"/>
        <v>0</v>
      </c>
    </row>
    <row r="213" spans="1:11" x14ac:dyDescent="0.25">
      <c r="A213" s="22"/>
      <c r="B213" s="23"/>
      <c r="C213" s="22"/>
      <c r="D213" s="20">
        <v>10</v>
      </c>
      <c r="E213" s="20" t="s">
        <v>57</v>
      </c>
      <c r="F213" s="20"/>
      <c r="G213" s="20">
        <v>1.03</v>
      </c>
      <c r="H213" s="20"/>
      <c r="I213" s="20"/>
      <c r="J213" s="4" t="s">
        <v>64</v>
      </c>
      <c r="K213" s="4">
        <f t="shared" si="8"/>
        <v>0</v>
      </c>
    </row>
    <row r="214" spans="1:11" x14ac:dyDescent="0.25">
      <c r="A214" s="22"/>
      <c r="B214" s="23"/>
      <c r="C214" s="22"/>
      <c r="D214" s="20">
        <v>7</v>
      </c>
      <c r="E214" s="4" t="s">
        <v>60</v>
      </c>
      <c r="F214" s="20"/>
      <c r="G214" s="20">
        <v>0.73</v>
      </c>
      <c r="H214" s="6"/>
      <c r="I214" s="20"/>
      <c r="J214" s="20">
        <v>0</v>
      </c>
      <c r="K214" s="20">
        <f t="shared" si="8"/>
        <v>0</v>
      </c>
    </row>
    <row r="215" spans="1:11" x14ac:dyDescent="0.25">
      <c r="A215" s="22"/>
      <c r="B215" s="23"/>
      <c r="C215" s="22"/>
      <c r="D215" s="20">
        <v>6</v>
      </c>
      <c r="E215" s="4" t="s">
        <v>61</v>
      </c>
      <c r="F215" s="20"/>
      <c r="G215" s="20">
        <v>5.08</v>
      </c>
      <c r="H215" s="20"/>
      <c r="I215" s="20"/>
      <c r="J215" s="20">
        <v>0</v>
      </c>
      <c r="K215" s="20">
        <f t="shared" si="8"/>
        <v>0</v>
      </c>
    </row>
    <row r="216" spans="1:11" x14ac:dyDescent="0.25">
      <c r="A216" s="22"/>
      <c r="B216" s="23"/>
      <c r="C216" s="22"/>
      <c r="D216" s="20">
        <v>3</v>
      </c>
      <c r="E216" s="4" t="s">
        <v>60</v>
      </c>
      <c r="F216" s="20"/>
      <c r="G216" s="20">
        <v>0.73</v>
      </c>
      <c r="H216" s="20"/>
      <c r="I216" s="20"/>
      <c r="J216" s="20">
        <v>0</v>
      </c>
      <c r="K216" s="20">
        <f t="shared" si="8"/>
        <v>0</v>
      </c>
    </row>
    <row r="217" spans="1:11" x14ac:dyDescent="0.25">
      <c r="J217" s="46" t="s">
        <v>42</v>
      </c>
      <c r="K217" s="20">
        <f>SUM(K199:K216)</f>
        <v>255.85999999999999</v>
      </c>
    </row>
    <row r="218" spans="1:11" x14ac:dyDescent="0.25">
      <c r="J218" s="46" t="s">
        <v>84</v>
      </c>
      <c r="K218" s="20">
        <f>K217+K198</f>
        <v>475.69999999999993</v>
      </c>
    </row>
  </sheetData>
  <mergeCells count="51">
    <mergeCell ref="B199:B216"/>
    <mergeCell ref="C199:C216"/>
    <mergeCell ref="A199:A216"/>
    <mergeCell ref="B7:K7"/>
    <mergeCell ref="B8:K8"/>
    <mergeCell ref="A172:A178"/>
    <mergeCell ref="B179:K179"/>
    <mergeCell ref="B180:B197"/>
    <mergeCell ref="A180:A197"/>
    <mergeCell ref="C180:C197"/>
    <mergeCell ref="F172:F178"/>
    <mergeCell ref="I172:I178"/>
    <mergeCell ref="J172:J178"/>
    <mergeCell ref="K172:K178"/>
    <mergeCell ref="G172:G178"/>
    <mergeCell ref="H172:H178"/>
    <mergeCell ref="B172:B178"/>
    <mergeCell ref="D172:E178"/>
    <mergeCell ref="C172:C178"/>
    <mergeCell ref="C134:C151"/>
    <mergeCell ref="B134:B151"/>
    <mergeCell ref="A134:A151"/>
    <mergeCell ref="C153:C170"/>
    <mergeCell ref="B153:B170"/>
    <mergeCell ref="A153:A170"/>
    <mergeCell ref="I132:J132"/>
    <mergeCell ref="B133:K133"/>
    <mergeCell ref="C75:C92"/>
    <mergeCell ref="B75:B92"/>
    <mergeCell ref="A75:A92"/>
    <mergeCell ref="A94:A111"/>
    <mergeCell ref="C113:C130"/>
    <mergeCell ref="B113:B130"/>
    <mergeCell ref="A113:A130"/>
    <mergeCell ref="C94:C111"/>
    <mergeCell ref="B94:B111"/>
    <mergeCell ref="A34:A51"/>
    <mergeCell ref="B55:K55"/>
    <mergeCell ref="C56:C73"/>
    <mergeCell ref="B56:B73"/>
    <mergeCell ref="A56:A73"/>
    <mergeCell ref="C34:C51"/>
    <mergeCell ref="B34:B51"/>
    <mergeCell ref="C13:C30"/>
    <mergeCell ref="B13:B30"/>
    <mergeCell ref="A13:A30"/>
    <mergeCell ref="B33:K33"/>
    <mergeCell ref="A2:B2"/>
    <mergeCell ref="A3:B3"/>
    <mergeCell ref="B9:K9"/>
    <mergeCell ref="C2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4"/>
  <sheetViews>
    <sheetView workbookViewId="0">
      <selection activeCell="B167" sqref="B167:F167"/>
    </sheetView>
  </sheetViews>
  <sheetFormatPr baseColWidth="10" defaultRowHeight="15" x14ac:dyDescent="0.25"/>
  <cols>
    <col min="1" max="1" width="14.42578125" customWidth="1"/>
    <col min="2" max="2" width="33.85546875" customWidth="1"/>
    <col min="5" max="5" width="19" customWidth="1"/>
    <col min="6" max="6" width="12.5703125" bestFit="1" customWidth="1"/>
  </cols>
  <sheetData>
    <row r="2" spans="1:6" x14ac:dyDescent="0.25">
      <c r="A2" s="40" t="s">
        <v>43</v>
      </c>
      <c r="B2" s="40"/>
      <c r="C2" s="25" t="s">
        <v>86</v>
      </c>
      <c r="D2" s="25"/>
      <c r="E2" s="25"/>
      <c r="F2" s="25"/>
    </row>
    <row r="3" spans="1:6" x14ac:dyDescent="0.25">
      <c r="A3" s="40" t="s">
        <v>44</v>
      </c>
      <c r="B3" s="40"/>
      <c r="C3" s="25"/>
      <c r="D3" s="25"/>
      <c r="E3" s="25"/>
      <c r="F3" s="25"/>
    </row>
    <row r="4" spans="1:6" x14ac:dyDescent="0.25">
      <c r="A4" s="41" t="s">
        <v>0</v>
      </c>
      <c r="B4" s="42"/>
      <c r="C4" s="25"/>
      <c r="D4" s="25"/>
      <c r="E4" s="25"/>
      <c r="F4" s="25"/>
    </row>
    <row r="5" spans="1:6" x14ac:dyDescent="0.25">
      <c r="C5" s="25"/>
      <c r="D5" s="25"/>
      <c r="E5" s="25"/>
      <c r="F5" s="25"/>
    </row>
    <row r="6" spans="1:6" ht="38.25" customHeight="1" x14ac:dyDescent="0.25">
      <c r="A6" s="19" t="s">
        <v>68</v>
      </c>
      <c r="B6" s="19" t="s">
        <v>69</v>
      </c>
      <c r="C6" s="19" t="s">
        <v>70</v>
      </c>
      <c r="D6" s="19" t="s">
        <v>71</v>
      </c>
      <c r="E6" s="19" t="s">
        <v>72</v>
      </c>
      <c r="F6" s="19" t="s">
        <v>73</v>
      </c>
    </row>
    <row r="7" spans="1:6" x14ac:dyDescent="0.25">
      <c r="A7" s="2" t="s">
        <v>18</v>
      </c>
      <c r="B7" s="25" t="s">
        <v>15</v>
      </c>
      <c r="C7" s="25"/>
      <c r="D7" s="25"/>
      <c r="E7" s="25"/>
      <c r="F7" s="25"/>
    </row>
    <row r="8" spans="1:6" ht="60" x14ac:dyDescent="0.25">
      <c r="A8" s="2">
        <v>1101000011</v>
      </c>
      <c r="B8" s="5" t="s">
        <v>19</v>
      </c>
      <c r="C8" t="s">
        <v>20</v>
      </c>
      <c r="D8" s="20">
        <v>120</v>
      </c>
      <c r="E8" s="18">
        <v>13.76</v>
      </c>
      <c r="F8" s="17">
        <f>E8*D8</f>
        <v>1651.2</v>
      </c>
    </row>
    <row r="9" spans="1:6" ht="105" x14ac:dyDescent="0.25">
      <c r="A9" s="2">
        <v>1101000021</v>
      </c>
      <c r="B9" s="5" t="s">
        <v>21</v>
      </c>
      <c r="C9" t="s">
        <v>20</v>
      </c>
      <c r="D9" s="20">
        <v>24</v>
      </c>
      <c r="E9" s="16">
        <v>7.71</v>
      </c>
      <c r="F9" s="17">
        <f>E9*D9</f>
        <v>185.04</v>
      </c>
    </row>
    <row r="10" spans="1:6" x14ac:dyDescent="0.25">
      <c r="A10" s="14" t="s">
        <v>22</v>
      </c>
      <c r="B10" s="29" t="s">
        <v>74</v>
      </c>
      <c r="C10" s="29"/>
      <c r="D10" s="29"/>
      <c r="E10" s="29"/>
      <c r="F10" s="29"/>
    </row>
    <row r="11" spans="1:6" x14ac:dyDescent="0.25">
      <c r="A11" s="22">
        <v>1102000021</v>
      </c>
      <c r="B11" s="23" t="s">
        <v>24</v>
      </c>
      <c r="C11" s="22" t="s">
        <v>25</v>
      </c>
      <c r="D11" s="22">
        <v>87.004320000000007</v>
      </c>
      <c r="E11" s="28">
        <v>207.88</v>
      </c>
      <c r="F11" s="27">
        <f>E11*D11</f>
        <v>18086.458041600003</v>
      </c>
    </row>
    <row r="12" spans="1:6" x14ac:dyDescent="0.25">
      <c r="A12" s="22"/>
      <c r="B12" s="23"/>
      <c r="C12" s="22"/>
      <c r="D12" s="22"/>
      <c r="E12" s="28"/>
      <c r="F12" s="27"/>
    </row>
    <row r="13" spans="1:6" x14ac:dyDescent="0.25">
      <c r="A13" s="22"/>
      <c r="B13" s="23"/>
      <c r="C13" s="22"/>
      <c r="D13" s="22"/>
      <c r="E13" s="28"/>
      <c r="F13" s="27"/>
    </row>
    <row r="14" spans="1:6" x14ac:dyDescent="0.25">
      <c r="A14" s="22"/>
      <c r="B14" s="23"/>
      <c r="C14" s="22"/>
      <c r="D14" s="22"/>
      <c r="E14" s="28"/>
      <c r="F14" s="27"/>
    </row>
    <row r="15" spans="1:6" x14ac:dyDescent="0.25">
      <c r="A15" s="22"/>
      <c r="B15" s="23"/>
      <c r="C15" s="22"/>
      <c r="D15" s="22"/>
      <c r="E15" s="28"/>
      <c r="F15" s="27"/>
    </row>
    <row r="16" spans="1:6" x14ac:dyDescent="0.25">
      <c r="A16" s="22"/>
      <c r="B16" s="23"/>
      <c r="C16" s="22"/>
      <c r="D16" s="22"/>
      <c r="E16" s="28"/>
      <c r="F16" s="27"/>
    </row>
    <row r="17" spans="1:11" x14ac:dyDescent="0.25">
      <c r="A17" s="22"/>
      <c r="B17" s="23"/>
      <c r="C17" s="22"/>
      <c r="D17" s="22"/>
      <c r="E17" s="28"/>
      <c r="F17" s="27"/>
    </row>
    <row r="18" spans="1:11" x14ac:dyDescent="0.25">
      <c r="A18" s="22"/>
      <c r="B18" s="23"/>
      <c r="C18" s="22"/>
      <c r="D18" s="22"/>
      <c r="E18" s="28"/>
      <c r="F18" s="27"/>
    </row>
    <row r="19" spans="1:11" x14ac:dyDescent="0.25">
      <c r="A19" s="22"/>
      <c r="B19" s="23"/>
      <c r="C19" s="22"/>
      <c r="D19" s="22"/>
      <c r="E19" s="28"/>
      <c r="F19" s="27"/>
    </row>
    <row r="20" spans="1:11" x14ac:dyDescent="0.25">
      <c r="A20" s="22"/>
      <c r="B20" s="23"/>
      <c r="C20" s="22"/>
      <c r="D20" s="22"/>
      <c r="E20" s="28"/>
      <c r="F20" s="27"/>
    </row>
    <row r="21" spans="1:11" ht="3" customHeight="1" x14ac:dyDescent="0.25">
      <c r="A21" s="22"/>
      <c r="B21" s="23"/>
      <c r="C21" s="22"/>
      <c r="D21" s="22"/>
      <c r="E21" s="28"/>
      <c r="F21" s="27"/>
    </row>
    <row r="22" spans="1:11" hidden="1" x14ac:dyDescent="0.25">
      <c r="A22" s="22"/>
      <c r="B22" s="23"/>
      <c r="C22" s="22"/>
      <c r="D22" s="22"/>
      <c r="E22" s="28"/>
      <c r="F22" s="27"/>
    </row>
    <row r="23" spans="1:11" hidden="1" x14ac:dyDescent="0.25">
      <c r="A23" s="22"/>
      <c r="B23" s="23"/>
      <c r="C23" s="22"/>
      <c r="D23" s="22"/>
      <c r="E23" s="28"/>
      <c r="F23" s="27"/>
    </row>
    <row r="24" spans="1:11" ht="6" hidden="1" customHeight="1" x14ac:dyDescent="0.25">
      <c r="A24" s="22"/>
      <c r="B24" s="23"/>
      <c r="C24" s="22"/>
      <c r="D24" s="22"/>
      <c r="E24" s="28"/>
      <c r="F24" s="27"/>
    </row>
    <row r="25" spans="1:11" hidden="1" x14ac:dyDescent="0.25">
      <c r="A25" s="22"/>
      <c r="B25" s="23"/>
      <c r="C25" s="22"/>
      <c r="D25" s="22"/>
      <c r="E25" s="28"/>
      <c r="F25" s="27"/>
    </row>
    <row r="26" spans="1:11" hidden="1" x14ac:dyDescent="0.25">
      <c r="A26" s="22"/>
      <c r="B26" s="23"/>
      <c r="C26" s="22"/>
      <c r="D26" s="22"/>
      <c r="E26" s="28"/>
      <c r="F26" s="27"/>
    </row>
    <row r="27" spans="1:11" hidden="1" x14ac:dyDescent="0.25">
      <c r="A27" s="22"/>
      <c r="B27" s="23"/>
      <c r="C27" s="22"/>
      <c r="D27" s="22"/>
      <c r="E27" s="28"/>
      <c r="F27" s="27"/>
    </row>
    <row r="28" spans="1:11" hidden="1" x14ac:dyDescent="0.25">
      <c r="A28" s="22"/>
      <c r="B28" s="23"/>
      <c r="C28" s="22"/>
      <c r="D28" s="22"/>
      <c r="E28" s="28"/>
      <c r="F28" s="27"/>
    </row>
    <row r="29" spans="1:11" x14ac:dyDescent="0.25">
      <c r="A29" t="s">
        <v>33</v>
      </c>
      <c r="B29" s="30" t="s">
        <v>32</v>
      </c>
      <c r="C29" s="30"/>
      <c r="D29" s="30"/>
      <c r="E29" s="30"/>
      <c r="F29" s="30"/>
      <c r="G29" s="9"/>
      <c r="H29" s="9"/>
      <c r="I29" s="9"/>
      <c r="J29" s="9"/>
      <c r="K29" s="9"/>
    </row>
    <row r="30" spans="1:11" x14ac:dyDescent="0.25">
      <c r="A30" s="22">
        <v>1103000011</v>
      </c>
      <c r="B30" s="23" t="s">
        <v>34</v>
      </c>
      <c r="C30" s="22" t="s">
        <v>25</v>
      </c>
      <c r="D30" s="22">
        <v>13.943</v>
      </c>
      <c r="E30" s="28">
        <v>136.75</v>
      </c>
      <c r="F30" s="27">
        <f>E30*D30</f>
        <v>1906.70525</v>
      </c>
    </row>
    <row r="31" spans="1:11" x14ac:dyDescent="0.25">
      <c r="A31" s="22"/>
      <c r="B31" s="23"/>
      <c r="C31" s="22"/>
      <c r="D31" s="22"/>
      <c r="E31" s="28"/>
      <c r="F31" s="22"/>
    </row>
    <row r="32" spans="1:11" x14ac:dyDescent="0.25">
      <c r="A32" s="22"/>
      <c r="B32" s="23"/>
      <c r="C32" s="22"/>
      <c r="D32" s="22"/>
      <c r="E32" s="28"/>
      <c r="F32" s="22"/>
    </row>
    <row r="33" spans="1:6" x14ac:dyDescent="0.25">
      <c r="A33" s="22"/>
      <c r="B33" s="23"/>
      <c r="C33" s="22"/>
      <c r="D33" s="22"/>
      <c r="E33" s="28"/>
      <c r="F33" s="22"/>
    </row>
    <row r="34" spans="1:6" x14ac:dyDescent="0.25">
      <c r="A34" s="22"/>
      <c r="B34" s="23"/>
      <c r="C34" s="22"/>
      <c r="D34" s="22"/>
      <c r="E34" s="28"/>
      <c r="F34" s="22"/>
    </row>
    <row r="35" spans="1:6" x14ac:dyDescent="0.25">
      <c r="A35" s="22"/>
      <c r="B35" s="23"/>
      <c r="C35" s="22"/>
      <c r="D35" s="22"/>
      <c r="E35" s="28"/>
      <c r="F35" s="22"/>
    </row>
    <row r="36" spans="1:6" x14ac:dyDescent="0.25">
      <c r="A36" s="22"/>
      <c r="B36" s="23"/>
      <c r="C36" s="22"/>
      <c r="D36" s="22"/>
      <c r="E36" s="28"/>
      <c r="F36" s="22"/>
    </row>
    <row r="37" spans="1:6" x14ac:dyDescent="0.25">
      <c r="A37" s="22"/>
      <c r="B37" s="23"/>
      <c r="C37" s="22"/>
      <c r="D37" s="22"/>
      <c r="E37" s="28"/>
      <c r="F37" s="22"/>
    </row>
    <row r="38" spans="1:6" x14ac:dyDescent="0.25">
      <c r="A38" s="22"/>
      <c r="B38" s="23"/>
      <c r="C38" s="22"/>
      <c r="D38" s="22"/>
      <c r="E38" s="28"/>
      <c r="F38" s="22"/>
    </row>
    <row r="39" spans="1:6" x14ac:dyDescent="0.25">
      <c r="A39" s="22"/>
      <c r="B39" s="23"/>
      <c r="C39" s="22"/>
      <c r="D39" s="22"/>
      <c r="E39" s="28"/>
      <c r="F39" s="22"/>
    </row>
    <row r="40" spans="1:6" x14ac:dyDescent="0.25">
      <c r="A40" s="22"/>
      <c r="B40" s="23"/>
      <c r="C40" s="22"/>
      <c r="D40" s="22"/>
      <c r="E40" s="28"/>
      <c r="F40" s="22"/>
    </row>
    <row r="41" spans="1:6" ht="14.25" customHeight="1" x14ac:dyDescent="0.25">
      <c r="A41" s="22"/>
      <c r="B41" s="23"/>
      <c r="C41" s="22"/>
      <c r="D41" s="22"/>
      <c r="E41" s="28"/>
      <c r="F41" s="22"/>
    </row>
    <row r="42" spans="1:6" hidden="1" x14ac:dyDescent="0.25">
      <c r="A42" s="22"/>
      <c r="B42" s="23"/>
      <c r="C42" s="22"/>
      <c r="D42" s="22"/>
      <c r="E42" s="28"/>
      <c r="F42" s="22"/>
    </row>
    <row r="43" spans="1:6" hidden="1" x14ac:dyDescent="0.25">
      <c r="A43" s="22"/>
      <c r="B43" s="23"/>
      <c r="C43" s="22"/>
      <c r="D43" s="22"/>
      <c r="E43" s="28"/>
      <c r="F43" s="22"/>
    </row>
    <row r="44" spans="1:6" hidden="1" x14ac:dyDescent="0.25">
      <c r="A44" s="22"/>
      <c r="B44" s="23"/>
      <c r="C44" s="22"/>
      <c r="D44" s="22"/>
      <c r="E44" s="28"/>
      <c r="F44" s="22"/>
    </row>
    <row r="45" spans="1:6" hidden="1" x14ac:dyDescent="0.25">
      <c r="A45" s="22"/>
      <c r="B45" s="23"/>
      <c r="C45" s="22"/>
      <c r="D45" s="22"/>
      <c r="E45" s="28"/>
      <c r="F45" s="22"/>
    </row>
    <row r="46" spans="1:6" hidden="1" x14ac:dyDescent="0.25">
      <c r="A46" s="22"/>
      <c r="B46" s="23"/>
      <c r="C46" s="22"/>
      <c r="D46" s="22"/>
      <c r="E46" s="28"/>
      <c r="F46" s="22"/>
    </row>
    <row r="47" spans="1:6" hidden="1" x14ac:dyDescent="0.25">
      <c r="A47" s="22"/>
      <c r="B47" s="23"/>
      <c r="C47" s="22"/>
      <c r="D47" s="22"/>
      <c r="E47" s="28"/>
      <c r="F47" s="22"/>
    </row>
    <row r="48" spans="1:6" x14ac:dyDescent="0.25">
      <c r="A48" t="s">
        <v>36</v>
      </c>
      <c r="B48" s="6" t="s">
        <v>35</v>
      </c>
      <c r="C48" s="6"/>
      <c r="D48" s="6"/>
      <c r="E48" s="6"/>
      <c r="F48" s="6"/>
    </row>
    <row r="49" spans="1:6" ht="105" x14ac:dyDescent="0.25">
      <c r="A49" s="14">
        <v>1108000011</v>
      </c>
      <c r="B49" s="15" t="s">
        <v>37</v>
      </c>
      <c r="C49" s="14" t="s">
        <v>25</v>
      </c>
      <c r="D49" s="20">
        <v>24</v>
      </c>
      <c r="E49" s="16">
        <v>86.62</v>
      </c>
      <c r="F49" s="17">
        <f>E49*D49</f>
        <v>2078.88</v>
      </c>
    </row>
    <row r="50" spans="1:6" x14ac:dyDescent="0.25">
      <c r="A50" t="s">
        <v>39</v>
      </c>
      <c r="B50" s="29" t="s">
        <v>38</v>
      </c>
      <c r="C50" s="29"/>
      <c r="D50" s="29"/>
      <c r="E50" s="29"/>
      <c r="F50" s="29"/>
    </row>
    <row r="51" spans="1:6" x14ac:dyDescent="0.25">
      <c r="A51" s="22">
        <v>1201000041</v>
      </c>
      <c r="B51" s="23" t="s">
        <v>40</v>
      </c>
      <c r="C51" s="22" t="s">
        <v>20</v>
      </c>
      <c r="D51" s="22">
        <v>4.1829000000000001</v>
      </c>
      <c r="E51" s="28">
        <v>237.46</v>
      </c>
      <c r="F51" s="31">
        <f>E51*D51</f>
        <v>993.271434</v>
      </c>
    </row>
    <row r="52" spans="1:6" x14ac:dyDescent="0.25">
      <c r="A52" s="22"/>
      <c r="B52" s="23"/>
      <c r="C52" s="22"/>
      <c r="D52" s="22"/>
      <c r="E52" s="28"/>
      <c r="F52" s="31"/>
    </row>
    <row r="53" spans="1:6" x14ac:dyDescent="0.25">
      <c r="A53" s="22"/>
      <c r="B53" s="23"/>
      <c r="C53" s="22"/>
      <c r="D53" s="22"/>
      <c r="E53" s="28"/>
      <c r="F53" s="31"/>
    </row>
    <row r="54" spans="1:6" x14ac:dyDescent="0.25">
      <c r="A54" s="22"/>
      <c r="B54" s="23"/>
      <c r="C54" s="22"/>
      <c r="D54" s="22"/>
      <c r="E54" s="28"/>
      <c r="F54" s="31"/>
    </row>
    <row r="55" spans="1:6" x14ac:dyDescent="0.25">
      <c r="A55" s="22"/>
      <c r="B55" s="23"/>
      <c r="C55" s="22"/>
      <c r="D55" s="22"/>
      <c r="E55" s="28"/>
      <c r="F55" s="31"/>
    </row>
    <row r="56" spans="1:6" x14ac:dyDescent="0.25">
      <c r="A56" s="22"/>
      <c r="B56" s="23"/>
      <c r="C56" s="22"/>
      <c r="D56" s="22"/>
      <c r="E56" s="28"/>
      <c r="F56" s="31"/>
    </row>
    <row r="57" spans="1:6" x14ac:dyDescent="0.25">
      <c r="A57" s="22"/>
      <c r="B57" s="23"/>
      <c r="C57" s="22"/>
      <c r="D57" s="22"/>
      <c r="E57" s="28"/>
      <c r="F57" s="31"/>
    </row>
    <row r="58" spans="1:6" x14ac:dyDescent="0.25">
      <c r="A58" s="22"/>
      <c r="B58" s="23"/>
      <c r="C58" s="22"/>
      <c r="D58" s="22"/>
      <c r="E58" s="28"/>
      <c r="F58" s="31"/>
    </row>
    <row r="59" spans="1:6" x14ac:dyDescent="0.25">
      <c r="A59" s="22"/>
      <c r="B59" s="23"/>
      <c r="C59" s="22"/>
      <c r="D59" s="22"/>
      <c r="E59" s="28"/>
      <c r="F59" s="31"/>
    </row>
    <row r="60" spans="1:6" x14ac:dyDescent="0.25">
      <c r="A60" s="22"/>
      <c r="B60" s="23"/>
      <c r="C60" s="22"/>
      <c r="D60" s="22"/>
      <c r="E60" s="28"/>
      <c r="F60" s="31"/>
    </row>
    <row r="61" spans="1:6" ht="5.25" customHeight="1" x14ac:dyDescent="0.25">
      <c r="A61" s="22"/>
      <c r="B61" s="23"/>
      <c r="C61" s="22"/>
      <c r="D61" s="22"/>
      <c r="E61" s="28"/>
      <c r="F61" s="31"/>
    </row>
    <row r="62" spans="1:6" ht="5.25" hidden="1" customHeight="1" x14ac:dyDescent="0.25">
      <c r="A62" s="22"/>
      <c r="B62" s="23"/>
      <c r="C62" s="22"/>
      <c r="D62" s="22"/>
      <c r="E62" s="28"/>
      <c r="F62" s="31"/>
    </row>
    <row r="63" spans="1:6" hidden="1" x14ac:dyDescent="0.25">
      <c r="A63" s="22"/>
      <c r="B63" s="23"/>
      <c r="C63" s="22"/>
      <c r="D63" s="22"/>
      <c r="E63" s="28"/>
      <c r="F63" s="31"/>
    </row>
    <row r="64" spans="1:6" hidden="1" x14ac:dyDescent="0.25">
      <c r="A64" s="22"/>
      <c r="B64" s="23"/>
      <c r="C64" s="22"/>
      <c r="D64" s="22"/>
      <c r="E64" s="28"/>
      <c r="F64" s="31"/>
    </row>
    <row r="65" spans="1:6" hidden="1" x14ac:dyDescent="0.25">
      <c r="A65" s="22"/>
      <c r="B65" s="23"/>
      <c r="C65" s="22"/>
      <c r="D65" s="22"/>
      <c r="E65" s="28"/>
      <c r="F65" s="31"/>
    </row>
    <row r="66" spans="1:6" hidden="1" x14ac:dyDescent="0.25">
      <c r="A66" s="22"/>
      <c r="B66" s="23"/>
      <c r="C66" s="22"/>
      <c r="D66" s="22"/>
      <c r="E66" s="28"/>
      <c r="F66" s="31"/>
    </row>
    <row r="67" spans="1:6" hidden="1" x14ac:dyDescent="0.25">
      <c r="A67" s="22"/>
      <c r="B67" s="23"/>
      <c r="C67" s="22"/>
      <c r="D67" s="22"/>
      <c r="E67" s="28"/>
      <c r="F67" s="31"/>
    </row>
    <row r="68" spans="1:6" hidden="1" x14ac:dyDescent="0.25">
      <c r="A68" s="22"/>
      <c r="B68" s="23"/>
      <c r="C68" s="22"/>
      <c r="D68" s="22"/>
      <c r="E68" s="28"/>
      <c r="F68" s="31"/>
    </row>
    <row r="69" spans="1:6" x14ac:dyDescent="0.25">
      <c r="A69" s="22">
        <v>1204000011</v>
      </c>
      <c r="B69" s="23" t="s">
        <v>41</v>
      </c>
      <c r="C69" s="22" t="s">
        <v>25</v>
      </c>
      <c r="D69" s="22">
        <v>4.1829000000000001</v>
      </c>
      <c r="E69" s="28">
        <v>1690.09</v>
      </c>
      <c r="F69" s="27">
        <f>E69*D69</f>
        <v>7069.4774609999995</v>
      </c>
    </row>
    <row r="70" spans="1:6" x14ac:dyDescent="0.25">
      <c r="A70" s="22"/>
      <c r="B70" s="23"/>
      <c r="C70" s="22"/>
      <c r="D70" s="22"/>
      <c r="E70" s="28"/>
      <c r="F70" s="22"/>
    </row>
    <row r="71" spans="1:6" x14ac:dyDescent="0.25">
      <c r="A71" s="22"/>
      <c r="B71" s="23"/>
      <c r="C71" s="22"/>
      <c r="D71" s="22"/>
      <c r="E71" s="28"/>
      <c r="F71" s="22"/>
    </row>
    <row r="72" spans="1:6" x14ac:dyDescent="0.25">
      <c r="A72" s="22"/>
      <c r="B72" s="23"/>
      <c r="C72" s="22"/>
      <c r="D72" s="22"/>
      <c r="E72" s="28"/>
      <c r="F72" s="22"/>
    </row>
    <row r="73" spans="1:6" x14ac:dyDescent="0.25">
      <c r="A73" s="22"/>
      <c r="B73" s="23"/>
      <c r="C73" s="22"/>
      <c r="D73" s="22"/>
      <c r="E73" s="28"/>
      <c r="F73" s="22"/>
    </row>
    <row r="74" spans="1:6" x14ac:dyDescent="0.25">
      <c r="A74" s="22"/>
      <c r="B74" s="23"/>
      <c r="C74" s="22"/>
      <c r="D74" s="22"/>
      <c r="E74" s="28"/>
      <c r="F74" s="22"/>
    </row>
    <row r="75" spans="1:6" x14ac:dyDescent="0.25">
      <c r="A75" s="22"/>
      <c r="B75" s="23"/>
      <c r="C75" s="22"/>
      <c r="D75" s="22"/>
      <c r="E75" s="28"/>
      <c r="F75" s="22"/>
    </row>
    <row r="76" spans="1:6" ht="4.5" customHeight="1" x14ac:dyDescent="0.25">
      <c r="A76" s="22"/>
      <c r="B76" s="23"/>
      <c r="C76" s="22"/>
      <c r="D76" s="22"/>
      <c r="E76" s="28"/>
      <c r="F76" s="22"/>
    </row>
    <row r="77" spans="1:6" hidden="1" x14ac:dyDescent="0.25">
      <c r="A77" s="22"/>
      <c r="B77" s="23"/>
      <c r="C77" s="22"/>
    </row>
    <row r="78" spans="1:6" hidden="1" x14ac:dyDescent="0.25">
      <c r="A78" s="22"/>
      <c r="B78" s="23"/>
      <c r="C78" s="22"/>
    </row>
    <row r="79" spans="1:6" hidden="1" x14ac:dyDescent="0.25">
      <c r="A79" s="22"/>
      <c r="B79" s="23"/>
      <c r="C79" s="22"/>
    </row>
    <row r="80" spans="1:6" hidden="1" x14ac:dyDescent="0.25">
      <c r="A80" s="22"/>
      <c r="B80" s="23"/>
      <c r="C80" s="22"/>
    </row>
    <row r="81" spans="1:6" hidden="1" x14ac:dyDescent="0.25">
      <c r="A81" s="22"/>
      <c r="B81" s="23"/>
      <c r="C81" s="22"/>
    </row>
    <row r="82" spans="1:6" hidden="1" x14ac:dyDescent="0.25">
      <c r="A82" s="22"/>
      <c r="B82" s="23"/>
      <c r="C82" s="22"/>
    </row>
    <row r="83" spans="1:6" hidden="1" x14ac:dyDescent="0.25">
      <c r="A83" s="22"/>
      <c r="B83" s="23"/>
      <c r="C83" s="22"/>
    </row>
    <row r="84" spans="1:6" hidden="1" x14ac:dyDescent="0.25">
      <c r="A84" s="22"/>
      <c r="B84" s="23"/>
      <c r="C84" s="22"/>
    </row>
    <row r="85" spans="1:6" hidden="1" x14ac:dyDescent="0.25">
      <c r="A85" s="22"/>
      <c r="B85" s="23"/>
      <c r="C85" s="22"/>
    </row>
    <row r="86" spans="1:6" hidden="1" x14ac:dyDescent="0.25">
      <c r="A86" s="22"/>
      <c r="B86" s="23"/>
      <c r="C86" s="22"/>
    </row>
    <row r="87" spans="1:6" x14ac:dyDescent="0.25">
      <c r="A87" s="22">
        <v>1220000031</v>
      </c>
      <c r="B87" s="23" t="s">
        <v>45</v>
      </c>
      <c r="C87" s="22" t="s">
        <v>46</v>
      </c>
      <c r="D87" s="22">
        <v>255.86</v>
      </c>
      <c r="E87" s="28">
        <v>297.01</v>
      </c>
      <c r="F87" s="27">
        <f>E87*D87</f>
        <v>75992.978600000002</v>
      </c>
    </row>
    <row r="88" spans="1:6" x14ac:dyDescent="0.25">
      <c r="A88" s="22"/>
      <c r="B88" s="23"/>
      <c r="C88" s="22"/>
      <c r="D88" s="22"/>
      <c r="E88" s="28"/>
      <c r="F88" s="22"/>
    </row>
    <row r="89" spans="1:6" x14ac:dyDescent="0.25">
      <c r="A89" s="22"/>
      <c r="B89" s="23"/>
      <c r="C89" s="22"/>
      <c r="D89" s="22"/>
      <c r="E89" s="28"/>
      <c r="F89" s="22"/>
    </row>
    <row r="90" spans="1:6" x14ac:dyDescent="0.25">
      <c r="A90" s="22"/>
      <c r="B90" s="23"/>
      <c r="C90" s="22"/>
      <c r="D90" s="22"/>
      <c r="E90" s="28"/>
      <c r="F90" s="22"/>
    </row>
    <row r="91" spans="1:6" x14ac:dyDescent="0.25">
      <c r="A91" s="22"/>
      <c r="B91" s="23"/>
      <c r="C91" s="22"/>
      <c r="D91" s="22"/>
      <c r="E91" s="28"/>
      <c r="F91" s="22"/>
    </row>
    <row r="92" spans="1:6" x14ac:dyDescent="0.25">
      <c r="A92" s="22"/>
      <c r="B92" s="23"/>
      <c r="C92" s="22"/>
      <c r="D92" s="22"/>
      <c r="E92" s="28"/>
      <c r="F92" s="22"/>
    </row>
    <row r="93" spans="1:6" x14ac:dyDescent="0.25">
      <c r="A93" s="22"/>
      <c r="B93" s="23"/>
      <c r="C93" s="22"/>
      <c r="D93" s="22"/>
      <c r="E93" s="28"/>
      <c r="F93" s="22"/>
    </row>
    <row r="94" spans="1:6" x14ac:dyDescent="0.25">
      <c r="A94" s="22"/>
      <c r="B94" s="23"/>
      <c r="C94" s="22"/>
      <c r="D94" s="22"/>
      <c r="E94" s="28"/>
      <c r="F94" s="22"/>
    </row>
    <row r="95" spans="1:6" x14ac:dyDescent="0.25">
      <c r="A95" s="22"/>
      <c r="B95" s="23"/>
      <c r="C95" s="22"/>
      <c r="D95" s="22"/>
      <c r="E95" s="28"/>
      <c r="F95" s="22"/>
    </row>
    <row r="96" spans="1:6" x14ac:dyDescent="0.25">
      <c r="A96" s="22"/>
      <c r="B96" s="23"/>
      <c r="C96" s="22"/>
      <c r="D96" s="22"/>
      <c r="E96" s="28"/>
      <c r="F96" s="22"/>
    </row>
    <row r="97" spans="1:6" x14ac:dyDescent="0.25">
      <c r="A97" s="22"/>
      <c r="B97" s="23"/>
      <c r="C97" s="22"/>
      <c r="D97" s="22"/>
      <c r="E97" s="28"/>
      <c r="F97" s="22"/>
    </row>
    <row r="98" spans="1:6" ht="12.75" customHeight="1" x14ac:dyDescent="0.25">
      <c r="A98" s="22"/>
      <c r="B98" s="23"/>
      <c r="C98" s="22"/>
      <c r="D98" s="22"/>
      <c r="E98" s="28"/>
      <c r="F98" s="22"/>
    </row>
    <row r="99" spans="1:6" hidden="1" x14ac:dyDescent="0.25">
      <c r="A99" s="22"/>
      <c r="B99" s="23"/>
      <c r="C99" s="22"/>
    </row>
    <row r="100" spans="1:6" ht="5.25" hidden="1" customHeight="1" x14ac:dyDescent="0.25">
      <c r="A100" s="22"/>
      <c r="B100" s="23"/>
      <c r="C100" s="22"/>
    </row>
    <row r="101" spans="1:6" hidden="1" x14ac:dyDescent="0.25">
      <c r="A101" s="22"/>
      <c r="B101" s="23"/>
      <c r="C101" s="22"/>
    </row>
    <row r="102" spans="1:6" hidden="1" x14ac:dyDescent="0.25">
      <c r="A102" s="22"/>
      <c r="B102" s="23"/>
      <c r="C102" s="22"/>
    </row>
    <row r="103" spans="1:6" hidden="1" x14ac:dyDescent="0.25">
      <c r="A103" s="22"/>
      <c r="B103" s="23"/>
      <c r="C103" s="22"/>
    </row>
    <row r="104" spans="1:6" hidden="1" x14ac:dyDescent="0.25">
      <c r="A104" s="22"/>
      <c r="B104" s="23"/>
      <c r="C104" s="22"/>
    </row>
    <row r="105" spans="1:6" x14ac:dyDescent="0.25">
      <c r="A105" s="22">
        <v>1220000051</v>
      </c>
      <c r="B105" s="23" t="s">
        <v>62</v>
      </c>
      <c r="C105" s="22" t="s">
        <v>46</v>
      </c>
      <c r="D105" s="22">
        <v>3.26</v>
      </c>
      <c r="E105" s="28">
        <v>465.71</v>
      </c>
      <c r="F105" s="27">
        <f>E105*D105</f>
        <v>1518.2145999999998</v>
      </c>
    </row>
    <row r="106" spans="1:6" x14ac:dyDescent="0.25">
      <c r="A106" s="22"/>
      <c r="B106" s="23"/>
      <c r="C106" s="22"/>
      <c r="D106" s="22"/>
      <c r="E106" s="28"/>
      <c r="F106" s="22"/>
    </row>
    <row r="107" spans="1:6" x14ac:dyDescent="0.25">
      <c r="A107" s="22"/>
      <c r="B107" s="23"/>
      <c r="C107" s="22"/>
      <c r="D107" s="22"/>
      <c r="E107" s="28"/>
      <c r="F107" s="22"/>
    </row>
    <row r="108" spans="1:6" x14ac:dyDescent="0.25">
      <c r="A108" s="22"/>
      <c r="B108" s="23"/>
      <c r="C108" s="22"/>
      <c r="D108" s="22"/>
      <c r="E108" s="28"/>
      <c r="F108" s="22"/>
    </row>
    <row r="109" spans="1:6" x14ac:dyDescent="0.25">
      <c r="A109" s="22"/>
      <c r="B109" s="23"/>
      <c r="C109" s="22"/>
      <c r="D109" s="22"/>
      <c r="E109" s="28"/>
      <c r="F109" s="22"/>
    </row>
    <row r="110" spans="1:6" x14ac:dyDescent="0.25">
      <c r="A110" s="22"/>
      <c r="B110" s="23"/>
      <c r="C110" s="22"/>
      <c r="D110" s="22"/>
      <c r="E110" s="28"/>
      <c r="F110" s="22"/>
    </row>
    <row r="111" spans="1:6" x14ac:dyDescent="0.25">
      <c r="A111" s="22"/>
      <c r="B111" s="23"/>
      <c r="C111" s="22"/>
      <c r="D111" s="22"/>
      <c r="E111" s="28"/>
      <c r="F111" s="22"/>
    </row>
    <row r="112" spans="1:6" ht="9.75" customHeight="1" x14ac:dyDescent="0.25">
      <c r="A112" s="22"/>
      <c r="B112" s="23"/>
      <c r="C112" s="22"/>
      <c r="D112" s="22"/>
      <c r="E112" s="28"/>
      <c r="F112" s="22"/>
    </row>
    <row r="113" spans="1:6" hidden="1" x14ac:dyDescent="0.25">
      <c r="A113" s="22"/>
      <c r="B113" s="23"/>
      <c r="C113" s="22"/>
    </row>
    <row r="114" spans="1:6" hidden="1" x14ac:dyDescent="0.25">
      <c r="A114" s="22"/>
      <c r="B114" s="23"/>
      <c r="C114" s="22"/>
    </row>
    <row r="115" spans="1:6" hidden="1" x14ac:dyDescent="0.25">
      <c r="A115" s="22"/>
      <c r="B115" s="23"/>
      <c r="C115" s="22"/>
    </row>
    <row r="116" spans="1:6" hidden="1" x14ac:dyDescent="0.25">
      <c r="A116" s="22"/>
      <c r="B116" s="23"/>
      <c r="C116" s="22"/>
    </row>
    <row r="117" spans="1:6" hidden="1" x14ac:dyDescent="0.25">
      <c r="A117" s="22"/>
      <c r="B117" s="23"/>
      <c r="C117" s="22"/>
    </row>
    <row r="118" spans="1:6" hidden="1" x14ac:dyDescent="0.25">
      <c r="A118" s="22"/>
      <c r="B118" s="23"/>
      <c r="C118" s="22"/>
    </row>
    <row r="119" spans="1:6" hidden="1" x14ac:dyDescent="0.25">
      <c r="A119" s="22"/>
      <c r="B119" s="23"/>
      <c r="C119" s="22"/>
    </row>
    <row r="120" spans="1:6" hidden="1" x14ac:dyDescent="0.25">
      <c r="A120" s="22"/>
      <c r="B120" s="23"/>
      <c r="C120" s="22"/>
    </row>
    <row r="121" spans="1:6" hidden="1" x14ac:dyDescent="0.25">
      <c r="A121" s="22"/>
      <c r="B121" s="23"/>
      <c r="C121" s="22"/>
    </row>
    <row r="122" spans="1:6" hidden="1" x14ac:dyDescent="0.25">
      <c r="A122" s="22"/>
      <c r="B122" s="23"/>
      <c r="C122" s="22"/>
    </row>
    <row r="123" spans="1:6" x14ac:dyDescent="0.25">
      <c r="A123" s="20" t="s">
        <v>65</v>
      </c>
      <c r="B123" s="34" t="s">
        <v>79</v>
      </c>
      <c r="C123" s="34"/>
      <c r="D123" s="34"/>
      <c r="E123" s="34"/>
      <c r="F123" s="34"/>
    </row>
    <row r="124" spans="1:6" x14ac:dyDescent="0.25">
      <c r="A124" s="22">
        <v>1302000011</v>
      </c>
      <c r="B124" s="23" t="s">
        <v>75</v>
      </c>
      <c r="C124" s="22" t="s">
        <v>20</v>
      </c>
      <c r="D124" s="22">
        <v>71.712000000000003</v>
      </c>
      <c r="E124" s="28">
        <v>354.61</v>
      </c>
      <c r="F124" s="27">
        <f>E124*D124</f>
        <v>25429.79232</v>
      </c>
    </row>
    <row r="125" spans="1:6" x14ac:dyDescent="0.25">
      <c r="A125" s="22"/>
      <c r="B125" s="23"/>
      <c r="C125" s="22"/>
      <c r="D125" s="22"/>
      <c r="E125" s="28"/>
      <c r="F125" s="22"/>
    </row>
    <row r="126" spans="1:6" x14ac:dyDescent="0.25">
      <c r="A126" s="22"/>
      <c r="B126" s="23"/>
      <c r="C126" s="22"/>
      <c r="D126" s="22"/>
      <c r="E126" s="28"/>
      <c r="F126" s="22"/>
    </row>
    <row r="127" spans="1:6" x14ac:dyDescent="0.25">
      <c r="A127" s="22"/>
      <c r="B127" s="23"/>
      <c r="C127" s="22"/>
      <c r="D127" s="22"/>
      <c r="E127" s="28"/>
      <c r="F127" s="22"/>
    </row>
    <row r="128" spans="1:6" x14ac:dyDescent="0.25">
      <c r="A128" s="22"/>
      <c r="B128" s="23"/>
      <c r="C128" s="22"/>
      <c r="D128" s="22"/>
      <c r="E128" s="28"/>
      <c r="F128" s="22"/>
    </row>
    <row r="129" spans="1:6" x14ac:dyDescent="0.25">
      <c r="A129" s="22"/>
      <c r="B129" s="23"/>
      <c r="C129" s="22"/>
      <c r="D129" s="22"/>
      <c r="E129" s="28"/>
      <c r="F129" s="22"/>
    </row>
    <row r="130" spans="1:6" ht="14.25" customHeight="1" x14ac:dyDescent="0.25">
      <c r="A130" s="22"/>
      <c r="B130" s="23"/>
      <c r="C130" s="22"/>
      <c r="D130" s="22"/>
      <c r="E130" s="28"/>
      <c r="F130" s="22"/>
    </row>
    <row r="131" spans="1:6" hidden="1" x14ac:dyDescent="0.25">
      <c r="A131" s="22"/>
      <c r="B131" s="23"/>
      <c r="C131" s="22"/>
    </row>
    <row r="132" spans="1:6" hidden="1" x14ac:dyDescent="0.25">
      <c r="A132" s="22"/>
      <c r="B132" s="23"/>
      <c r="C132" s="22"/>
    </row>
    <row r="133" spans="1:6" hidden="1" x14ac:dyDescent="0.25">
      <c r="A133" s="22"/>
      <c r="B133" s="23"/>
      <c r="C133" s="22"/>
    </row>
    <row r="134" spans="1:6" hidden="1" x14ac:dyDescent="0.25">
      <c r="A134" s="22"/>
      <c r="B134" s="23"/>
      <c r="C134" s="22"/>
    </row>
    <row r="135" spans="1:6" hidden="1" x14ac:dyDescent="0.25">
      <c r="A135" s="22"/>
      <c r="B135" s="23"/>
      <c r="C135" s="22"/>
    </row>
    <row r="136" spans="1:6" hidden="1" x14ac:dyDescent="0.25">
      <c r="A136" s="22"/>
      <c r="B136" s="23"/>
      <c r="C136" s="22"/>
    </row>
    <row r="137" spans="1:6" hidden="1" x14ac:dyDescent="0.25">
      <c r="A137" s="22"/>
      <c r="B137" s="23"/>
      <c r="C137" s="22"/>
    </row>
    <row r="138" spans="1:6" hidden="1" x14ac:dyDescent="0.25">
      <c r="A138" s="22"/>
      <c r="B138" s="23"/>
      <c r="C138" s="22"/>
    </row>
    <row r="139" spans="1:6" hidden="1" x14ac:dyDescent="0.25">
      <c r="A139" s="22"/>
      <c r="B139" s="23"/>
      <c r="C139" s="22"/>
    </row>
    <row r="140" spans="1:6" hidden="1" x14ac:dyDescent="0.25">
      <c r="A140" s="22"/>
      <c r="B140" s="23"/>
      <c r="C140" s="22"/>
    </row>
    <row r="141" spans="1:6" hidden="1" x14ac:dyDescent="0.25">
      <c r="A141" s="22"/>
      <c r="B141" s="23"/>
      <c r="C141" s="22"/>
    </row>
    <row r="142" spans="1:6" x14ac:dyDescent="0.25">
      <c r="A142" s="22">
        <v>1302000071</v>
      </c>
      <c r="B142" s="23" t="s">
        <v>76</v>
      </c>
      <c r="C142" s="22" t="s">
        <v>20</v>
      </c>
      <c r="D142" s="22">
        <v>224.1</v>
      </c>
      <c r="E142" s="28">
        <v>366.29</v>
      </c>
      <c r="F142" s="28">
        <f>E142*D142</f>
        <v>82085.589000000007</v>
      </c>
    </row>
    <row r="143" spans="1:6" x14ac:dyDescent="0.25">
      <c r="A143" s="22"/>
      <c r="B143" s="22"/>
      <c r="C143" s="22"/>
      <c r="D143" s="22"/>
      <c r="E143" s="28"/>
      <c r="F143" s="28"/>
    </row>
    <row r="144" spans="1:6" x14ac:dyDescent="0.25">
      <c r="A144" s="22"/>
      <c r="B144" s="22"/>
      <c r="C144" s="22"/>
      <c r="D144" s="22"/>
      <c r="E144" s="28"/>
      <c r="F144" s="28"/>
    </row>
    <row r="145" spans="1:6" x14ac:dyDescent="0.25">
      <c r="A145" s="22"/>
      <c r="B145" s="22"/>
      <c r="C145" s="22"/>
      <c r="D145" s="22"/>
      <c r="E145" s="28"/>
      <c r="F145" s="28"/>
    </row>
    <row r="146" spans="1:6" x14ac:dyDescent="0.25">
      <c r="A146" s="22"/>
      <c r="B146" s="22"/>
      <c r="C146" s="22"/>
      <c r="D146" s="22"/>
      <c r="E146" s="28"/>
      <c r="F146" s="28"/>
    </row>
    <row r="147" spans="1:6" x14ac:dyDescent="0.25">
      <c r="A147" s="22"/>
      <c r="B147" s="22"/>
      <c r="C147" s="22"/>
      <c r="D147" s="22"/>
      <c r="E147" s="28"/>
      <c r="F147" s="28"/>
    </row>
    <row r="148" spans="1:6" x14ac:dyDescent="0.25">
      <c r="A148" s="22"/>
      <c r="B148" s="22"/>
      <c r="C148" s="22"/>
      <c r="D148" s="22"/>
      <c r="E148" s="28"/>
      <c r="F148" s="28"/>
    </row>
    <row r="149" spans="1:6" ht="11.25" customHeight="1" x14ac:dyDescent="0.25">
      <c r="A149" s="22"/>
      <c r="B149" s="22"/>
      <c r="C149" s="22"/>
      <c r="D149" s="22"/>
      <c r="E149" s="28"/>
      <c r="F149" s="28"/>
    </row>
    <row r="150" spans="1:6" hidden="1" x14ac:dyDescent="0.25">
      <c r="A150" s="22"/>
      <c r="B150" s="22"/>
      <c r="C150" s="22"/>
    </row>
    <row r="151" spans="1:6" hidden="1" x14ac:dyDescent="0.25">
      <c r="A151" s="22"/>
      <c r="B151" s="22"/>
      <c r="C151" s="22"/>
    </row>
    <row r="152" spans="1:6" hidden="1" x14ac:dyDescent="0.25">
      <c r="A152" s="22"/>
      <c r="B152" s="22"/>
      <c r="C152" s="22"/>
    </row>
    <row r="153" spans="1:6" hidden="1" x14ac:dyDescent="0.25">
      <c r="A153" s="22"/>
      <c r="B153" s="22"/>
      <c r="C153" s="22"/>
    </row>
    <row r="154" spans="1:6" hidden="1" x14ac:dyDescent="0.25">
      <c r="A154" s="22"/>
      <c r="B154" s="22"/>
      <c r="C154" s="22"/>
    </row>
    <row r="155" spans="1:6" hidden="1" x14ac:dyDescent="0.25">
      <c r="A155" s="22"/>
      <c r="B155" s="22"/>
      <c r="C155" s="22"/>
    </row>
    <row r="156" spans="1:6" hidden="1" x14ac:dyDescent="0.25">
      <c r="A156" s="22"/>
      <c r="B156" s="22"/>
      <c r="C156" s="22"/>
    </row>
    <row r="157" spans="1:6" hidden="1" x14ac:dyDescent="0.25">
      <c r="A157" s="22"/>
      <c r="B157" s="22"/>
      <c r="C157" s="22"/>
    </row>
    <row r="158" spans="1:6" hidden="1" x14ac:dyDescent="0.25">
      <c r="A158" s="22"/>
      <c r="B158" s="22"/>
      <c r="C158" s="22"/>
    </row>
    <row r="159" spans="1:6" hidden="1" x14ac:dyDescent="0.25">
      <c r="A159" s="22"/>
      <c r="B159" s="22"/>
      <c r="C159" s="22"/>
    </row>
    <row r="160" spans="1:6" x14ac:dyDescent="0.25">
      <c r="A160" s="22">
        <v>1302000081</v>
      </c>
      <c r="B160" s="33" t="s">
        <v>77</v>
      </c>
      <c r="C160" s="22" t="s">
        <v>20</v>
      </c>
      <c r="D160" s="22">
        <v>7.38</v>
      </c>
      <c r="E160" s="28">
        <v>364.38</v>
      </c>
      <c r="F160" s="27">
        <f>E160*D160</f>
        <v>2689.1244000000002</v>
      </c>
    </row>
    <row r="161" spans="1:11" x14ac:dyDescent="0.25">
      <c r="A161" s="22"/>
      <c r="B161" s="26"/>
      <c r="C161" s="22"/>
      <c r="D161" s="22"/>
      <c r="E161" s="28"/>
      <c r="F161" s="27"/>
    </row>
    <row r="162" spans="1:11" x14ac:dyDescent="0.25">
      <c r="A162" s="22"/>
      <c r="B162" s="26"/>
      <c r="C162" s="22"/>
      <c r="D162" s="22"/>
      <c r="E162" s="28"/>
      <c r="F162" s="27"/>
    </row>
    <row r="163" spans="1:11" x14ac:dyDescent="0.25">
      <c r="A163" s="22"/>
      <c r="B163" s="26"/>
      <c r="C163" s="22"/>
      <c r="D163" s="22"/>
      <c r="E163" s="28"/>
      <c r="F163" s="27"/>
    </row>
    <row r="164" spans="1:11" x14ac:dyDescent="0.25">
      <c r="A164" s="22"/>
      <c r="B164" s="26"/>
      <c r="C164" s="22"/>
      <c r="D164" s="22"/>
      <c r="E164" s="28"/>
      <c r="F164" s="27"/>
    </row>
    <row r="165" spans="1:11" x14ac:dyDescent="0.25">
      <c r="A165" s="22"/>
      <c r="B165" s="26"/>
      <c r="C165" s="22"/>
      <c r="D165" s="22"/>
      <c r="E165" s="28"/>
      <c r="F165" s="27"/>
    </row>
    <row r="166" spans="1:11" x14ac:dyDescent="0.25">
      <c r="A166" s="22"/>
      <c r="B166" s="26"/>
      <c r="C166" s="22"/>
      <c r="D166" s="22"/>
      <c r="E166" s="28"/>
      <c r="F166" s="27"/>
    </row>
    <row r="167" spans="1:11" x14ac:dyDescent="0.25">
      <c r="A167" t="s">
        <v>81</v>
      </c>
      <c r="B167" s="36" t="s">
        <v>80</v>
      </c>
      <c r="C167" s="36"/>
      <c r="D167" s="36"/>
      <c r="E167" s="36"/>
      <c r="F167" s="36"/>
      <c r="G167" s="39"/>
      <c r="H167" s="39"/>
      <c r="I167" s="39"/>
      <c r="J167" s="39"/>
      <c r="K167" s="39"/>
    </row>
    <row r="168" spans="1:11" x14ac:dyDescent="0.25">
      <c r="A168" s="22">
        <v>1502000021</v>
      </c>
      <c r="B168" s="23" t="s">
        <v>82</v>
      </c>
      <c r="C168" s="22" t="s">
        <v>20</v>
      </c>
      <c r="D168" s="22">
        <v>219.84</v>
      </c>
      <c r="E168" s="28">
        <v>343.18</v>
      </c>
      <c r="F168" s="27">
        <f>E168*D168</f>
        <v>75444.691200000001</v>
      </c>
    </row>
    <row r="169" spans="1:11" x14ac:dyDescent="0.25">
      <c r="A169" s="22"/>
      <c r="B169" s="23"/>
      <c r="C169" s="22"/>
      <c r="D169" s="22"/>
      <c r="E169" s="28"/>
      <c r="F169" s="22"/>
    </row>
    <row r="170" spans="1:11" x14ac:dyDescent="0.25">
      <c r="A170" s="22"/>
      <c r="B170" s="23"/>
      <c r="C170" s="22"/>
      <c r="D170" s="22"/>
      <c r="E170" s="28"/>
      <c r="F170" s="22"/>
    </row>
    <row r="171" spans="1:11" x14ac:dyDescent="0.25">
      <c r="A171" s="22"/>
      <c r="B171" s="23"/>
      <c r="C171" s="22"/>
      <c r="D171" s="22"/>
      <c r="E171" s="28"/>
      <c r="F171" s="22"/>
    </row>
    <row r="172" spans="1:11" ht="59.25" customHeight="1" x14ac:dyDescent="0.25">
      <c r="A172" s="22"/>
      <c r="B172" s="23"/>
      <c r="C172" s="22"/>
      <c r="D172" s="22"/>
      <c r="E172" s="28"/>
      <c r="F172" s="22"/>
    </row>
    <row r="173" spans="1:11" hidden="1" x14ac:dyDescent="0.25">
      <c r="A173" s="22"/>
      <c r="B173" s="23"/>
      <c r="C173" s="22"/>
    </row>
    <row r="174" spans="1:11" hidden="1" x14ac:dyDescent="0.25">
      <c r="A174" s="22"/>
      <c r="B174" s="23"/>
      <c r="C174" s="22"/>
    </row>
    <row r="175" spans="1:11" hidden="1" x14ac:dyDescent="0.25">
      <c r="A175" s="22"/>
      <c r="B175" s="23"/>
      <c r="C175" s="22"/>
    </row>
    <row r="176" spans="1:11" hidden="1" x14ac:dyDescent="0.25">
      <c r="A176" s="22"/>
      <c r="B176" s="23"/>
      <c r="C176" s="22"/>
    </row>
    <row r="177" spans="1:6" hidden="1" x14ac:dyDescent="0.25">
      <c r="A177" s="22"/>
      <c r="B177" s="23"/>
      <c r="C177" s="22"/>
    </row>
    <row r="178" spans="1:6" hidden="1" x14ac:dyDescent="0.25">
      <c r="A178" s="22"/>
      <c r="B178" s="23"/>
      <c r="C178" s="22"/>
    </row>
    <row r="179" spans="1:6" hidden="1" x14ac:dyDescent="0.25">
      <c r="A179" s="22"/>
      <c r="B179" s="23"/>
      <c r="C179" s="22"/>
    </row>
    <row r="180" spans="1:6" hidden="1" x14ac:dyDescent="0.25">
      <c r="A180" s="22"/>
      <c r="B180" s="23"/>
      <c r="C180" s="22"/>
    </row>
    <row r="181" spans="1:6" hidden="1" x14ac:dyDescent="0.25">
      <c r="A181" s="22"/>
      <c r="B181" s="23"/>
      <c r="C181" s="22"/>
    </row>
    <row r="182" spans="1:6" hidden="1" x14ac:dyDescent="0.25">
      <c r="A182" s="22"/>
      <c r="B182" s="23"/>
      <c r="C182" s="22"/>
    </row>
    <row r="183" spans="1:6" hidden="1" x14ac:dyDescent="0.25">
      <c r="A183" s="22"/>
      <c r="B183" s="23"/>
      <c r="C183" s="22"/>
    </row>
    <row r="184" spans="1:6" hidden="1" x14ac:dyDescent="0.25">
      <c r="A184" s="22"/>
      <c r="B184" s="23"/>
      <c r="C184" s="22"/>
    </row>
    <row r="185" spans="1:6" hidden="1" x14ac:dyDescent="0.25">
      <c r="A185" s="22"/>
      <c r="B185" s="23"/>
      <c r="C185" s="22"/>
    </row>
    <row r="186" spans="1:6" x14ac:dyDescent="0.25">
      <c r="A186" s="22">
        <v>1504000031</v>
      </c>
      <c r="B186" s="23" t="s">
        <v>83</v>
      </c>
      <c r="C186" s="22" t="s">
        <v>46</v>
      </c>
      <c r="D186" s="22">
        <v>255.86</v>
      </c>
      <c r="E186" s="28">
        <v>300.70999999999998</v>
      </c>
      <c r="F186" s="27">
        <f>E186*D186</f>
        <v>76939.660600000003</v>
      </c>
    </row>
    <row r="187" spans="1:6" x14ac:dyDescent="0.25">
      <c r="A187" s="22"/>
      <c r="B187" s="23"/>
      <c r="C187" s="22"/>
      <c r="D187" s="22"/>
      <c r="E187" s="28"/>
      <c r="F187" s="22"/>
    </row>
    <row r="188" spans="1:6" x14ac:dyDescent="0.25">
      <c r="A188" s="22"/>
      <c r="B188" s="23"/>
      <c r="C188" s="22"/>
      <c r="D188" s="22"/>
      <c r="E188" s="28"/>
      <c r="F188" s="22"/>
    </row>
    <row r="189" spans="1:6" x14ac:dyDescent="0.25">
      <c r="A189" s="22"/>
      <c r="B189" s="23"/>
      <c r="C189" s="22"/>
      <c r="D189" s="22"/>
      <c r="E189" s="28"/>
      <c r="F189" s="22"/>
    </row>
    <row r="190" spans="1:6" ht="72" customHeight="1" x14ac:dyDescent="0.25">
      <c r="A190" s="22"/>
      <c r="B190" s="23"/>
      <c r="C190" s="22"/>
      <c r="D190" s="22"/>
      <c r="E190" s="28"/>
      <c r="F190" s="22"/>
    </row>
    <row r="191" spans="1:6" hidden="1" x14ac:dyDescent="0.25">
      <c r="A191" s="22"/>
      <c r="B191" s="23"/>
      <c r="C191" s="22"/>
    </row>
    <row r="192" spans="1:6" hidden="1" x14ac:dyDescent="0.25">
      <c r="A192" s="22"/>
      <c r="B192" s="23"/>
      <c r="C192" s="22"/>
    </row>
    <row r="193" spans="1:6" hidden="1" x14ac:dyDescent="0.25">
      <c r="A193" s="22"/>
      <c r="B193" s="23"/>
      <c r="C193" s="22"/>
    </row>
    <row r="194" spans="1:6" hidden="1" x14ac:dyDescent="0.25">
      <c r="A194" s="22"/>
      <c r="B194" s="23"/>
      <c r="C194" s="22"/>
    </row>
    <row r="195" spans="1:6" hidden="1" x14ac:dyDescent="0.25">
      <c r="A195" s="22"/>
      <c r="B195" s="23"/>
      <c r="C195" s="22"/>
    </row>
    <row r="196" spans="1:6" hidden="1" x14ac:dyDescent="0.25">
      <c r="A196" s="22"/>
      <c r="B196" s="23"/>
      <c r="C196" s="22"/>
    </row>
    <row r="197" spans="1:6" hidden="1" x14ac:dyDescent="0.25">
      <c r="A197" s="22"/>
      <c r="B197" s="23"/>
      <c r="C197" s="22"/>
    </row>
    <row r="198" spans="1:6" hidden="1" x14ac:dyDescent="0.25">
      <c r="A198" s="22"/>
      <c r="B198" s="23"/>
      <c r="C198" s="22"/>
    </row>
    <row r="199" spans="1:6" hidden="1" x14ac:dyDescent="0.25">
      <c r="A199" s="22"/>
      <c r="B199" s="23"/>
      <c r="C199" s="22"/>
    </row>
    <row r="200" spans="1:6" hidden="1" x14ac:dyDescent="0.25">
      <c r="A200" s="22"/>
      <c r="B200" s="23"/>
      <c r="C200" s="22"/>
    </row>
    <row r="201" spans="1:6" hidden="1" x14ac:dyDescent="0.25">
      <c r="A201" s="22"/>
      <c r="B201" s="23"/>
      <c r="C201" s="22"/>
    </row>
    <row r="202" spans="1:6" hidden="1" x14ac:dyDescent="0.25">
      <c r="A202" s="22"/>
      <c r="B202" s="23"/>
      <c r="C202" s="22"/>
    </row>
    <row r="203" spans="1:6" hidden="1" x14ac:dyDescent="0.25">
      <c r="A203" s="22"/>
      <c r="B203" s="23"/>
      <c r="C203" s="22"/>
    </row>
    <row r="204" spans="1:6" x14ac:dyDescent="0.25">
      <c r="E204" t="s">
        <v>42</v>
      </c>
      <c r="F204" s="17">
        <f>F186+F168+F160+F142+F124+F105+F87+F69+F51+F49+F30+F11+F9+F8</f>
        <v>372071.08290660003</v>
      </c>
    </row>
  </sheetData>
  <mergeCells count="75">
    <mergeCell ref="F186:F190"/>
    <mergeCell ref="C2:F5"/>
    <mergeCell ref="A186:A203"/>
    <mergeCell ref="B186:B203"/>
    <mergeCell ref="C186:C203"/>
    <mergeCell ref="D186:D190"/>
    <mergeCell ref="E186:E190"/>
    <mergeCell ref="B167:F167"/>
    <mergeCell ref="A168:A185"/>
    <mergeCell ref="B168:B185"/>
    <mergeCell ref="C168:C185"/>
    <mergeCell ref="D168:D172"/>
    <mergeCell ref="E168:E172"/>
    <mergeCell ref="F168:F172"/>
    <mergeCell ref="F142:F149"/>
    <mergeCell ref="A160:A166"/>
    <mergeCell ref="B160:B166"/>
    <mergeCell ref="C160:C166"/>
    <mergeCell ref="D160:D166"/>
    <mergeCell ref="E160:E166"/>
    <mergeCell ref="F160:F166"/>
    <mergeCell ref="A142:A159"/>
    <mergeCell ref="B142:B159"/>
    <mergeCell ref="C142:C159"/>
    <mergeCell ref="D142:D149"/>
    <mergeCell ref="E142:E149"/>
    <mergeCell ref="B123:F123"/>
    <mergeCell ref="A124:A141"/>
    <mergeCell ref="B124:B141"/>
    <mergeCell ref="C124:C141"/>
    <mergeCell ref="D124:D130"/>
    <mergeCell ref="E124:E130"/>
    <mergeCell ref="F124:F130"/>
    <mergeCell ref="F105:F112"/>
    <mergeCell ref="A105:A122"/>
    <mergeCell ref="B105:B122"/>
    <mergeCell ref="C105:C122"/>
    <mergeCell ref="D105:D112"/>
    <mergeCell ref="E105:E112"/>
    <mergeCell ref="F69:F76"/>
    <mergeCell ref="A87:A104"/>
    <mergeCell ref="B87:B104"/>
    <mergeCell ref="C87:C104"/>
    <mergeCell ref="E87:E98"/>
    <mergeCell ref="D87:D98"/>
    <mergeCell ref="F87:F98"/>
    <mergeCell ref="A69:A86"/>
    <mergeCell ref="B69:B86"/>
    <mergeCell ref="C69:C86"/>
    <mergeCell ref="D69:D76"/>
    <mergeCell ref="E69:E76"/>
    <mergeCell ref="A51:A68"/>
    <mergeCell ref="B51:B68"/>
    <mergeCell ref="C51:C68"/>
    <mergeCell ref="B50:F50"/>
    <mergeCell ref="D51:D68"/>
    <mergeCell ref="E51:E68"/>
    <mergeCell ref="F51:F68"/>
    <mergeCell ref="A30:A47"/>
    <mergeCell ref="B30:B47"/>
    <mergeCell ref="C30:C47"/>
    <mergeCell ref="D30:D47"/>
    <mergeCell ref="E30:E47"/>
    <mergeCell ref="F30:F47"/>
    <mergeCell ref="D11:D28"/>
    <mergeCell ref="E11:E28"/>
    <mergeCell ref="F11:F28"/>
    <mergeCell ref="B7:F7"/>
    <mergeCell ref="B10:F10"/>
    <mergeCell ref="B29:F29"/>
    <mergeCell ref="A3:B3"/>
    <mergeCell ref="A2:B2"/>
    <mergeCell ref="B11:B28"/>
    <mergeCell ref="A11:A28"/>
    <mergeCell ref="C11:C2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M1" sqref="M1"/>
    </sheetView>
  </sheetViews>
  <sheetFormatPr baseColWidth="10" defaultRowHeight="15" x14ac:dyDescent="0.25"/>
  <cols>
    <col min="2" max="2" width="44.42578125" customWidth="1"/>
    <col min="5" max="5" width="15.85546875" customWidth="1"/>
    <col min="6" max="6" width="13.5703125" customWidth="1"/>
  </cols>
  <sheetData>
    <row r="2" spans="1:6" ht="60" customHeight="1" x14ac:dyDescent="0.25">
      <c r="A2" s="49" t="s">
        <v>93</v>
      </c>
      <c r="B2" s="49"/>
      <c r="C2" s="49"/>
      <c r="D2" s="49"/>
      <c r="E2" s="49"/>
      <c r="F2" s="49"/>
    </row>
    <row r="3" spans="1:6" x14ac:dyDescent="0.25">
      <c r="A3" s="40" t="s">
        <v>43</v>
      </c>
      <c r="B3" s="40"/>
      <c r="C3" s="26"/>
      <c r="D3" s="26"/>
      <c r="E3" s="26"/>
      <c r="F3" s="26"/>
    </row>
    <row r="4" spans="1:6" x14ac:dyDescent="0.25">
      <c r="A4" s="40" t="s">
        <v>44</v>
      </c>
      <c r="B4" s="40"/>
      <c r="C4" s="26"/>
      <c r="D4" s="26"/>
      <c r="E4" s="26"/>
      <c r="F4" s="26"/>
    </row>
    <row r="5" spans="1:6" x14ac:dyDescent="0.25">
      <c r="A5" s="41" t="s">
        <v>0</v>
      </c>
      <c r="B5" s="42"/>
      <c r="C5" s="26"/>
      <c r="D5" s="26"/>
      <c r="E5" s="26"/>
      <c r="F5" s="26"/>
    </row>
    <row r="6" spans="1:6" x14ac:dyDescent="0.25">
      <c r="A6" s="43" t="s">
        <v>87</v>
      </c>
      <c r="B6" s="43"/>
      <c r="C6" s="26"/>
      <c r="D6" s="26"/>
      <c r="E6" s="26"/>
      <c r="F6" s="26"/>
    </row>
    <row r="7" spans="1:6" x14ac:dyDescent="0.25">
      <c r="A7" s="26"/>
      <c r="B7" s="26"/>
      <c r="C7" s="26"/>
      <c r="D7" s="26"/>
      <c r="E7" s="26"/>
      <c r="F7" s="26"/>
    </row>
    <row r="8" spans="1:6" x14ac:dyDescent="0.25">
      <c r="A8" s="34" t="s">
        <v>88</v>
      </c>
      <c r="B8" s="34"/>
    </row>
    <row r="9" spans="1:6" x14ac:dyDescent="0.25">
      <c r="A9" s="34" t="s">
        <v>89</v>
      </c>
      <c r="B9" s="34"/>
    </row>
    <row r="10" spans="1:6" x14ac:dyDescent="0.25">
      <c r="A10" s="44" t="s">
        <v>94</v>
      </c>
      <c r="B10" s="44"/>
      <c r="C10" s="44"/>
      <c r="D10" s="44"/>
      <c r="E10" s="44"/>
      <c r="F10" s="44"/>
    </row>
    <row r="11" spans="1:6" x14ac:dyDescent="0.25">
      <c r="A11" s="19" t="s">
        <v>68</v>
      </c>
      <c r="B11" s="19" t="s">
        <v>69</v>
      </c>
      <c r="C11" s="19" t="s">
        <v>70</v>
      </c>
      <c r="D11" s="19" t="s">
        <v>71</v>
      </c>
      <c r="E11" s="19" t="s">
        <v>72</v>
      </c>
      <c r="F11" s="19" t="s">
        <v>73</v>
      </c>
    </row>
    <row r="13" spans="1:6" x14ac:dyDescent="0.25">
      <c r="A13" s="26" t="s">
        <v>90</v>
      </c>
      <c r="B13" s="26"/>
      <c r="C13" s="26"/>
      <c r="D13" s="26"/>
      <c r="E13" s="26"/>
      <c r="F13" s="17">
        <v>1836.24</v>
      </c>
    </row>
    <row r="15" spans="1:6" x14ac:dyDescent="0.25">
      <c r="A15" s="26" t="s">
        <v>74</v>
      </c>
      <c r="B15" s="26"/>
      <c r="C15" s="26"/>
      <c r="D15" s="26"/>
      <c r="E15" s="26"/>
      <c r="F15" s="16">
        <v>18086.46</v>
      </c>
    </row>
    <row r="17" spans="1:6" x14ac:dyDescent="0.25">
      <c r="A17" s="26" t="s">
        <v>32</v>
      </c>
      <c r="B17" s="26"/>
      <c r="C17" s="26"/>
      <c r="D17" s="26"/>
      <c r="E17" s="26"/>
      <c r="F17" s="16">
        <v>1906.71</v>
      </c>
    </row>
    <row r="19" spans="1:6" x14ac:dyDescent="0.25">
      <c r="A19" s="26" t="s">
        <v>35</v>
      </c>
      <c r="B19" s="26"/>
      <c r="C19" s="26"/>
      <c r="D19" s="26"/>
      <c r="E19" s="26"/>
      <c r="F19" s="16">
        <v>2078.88</v>
      </c>
    </row>
    <row r="21" spans="1:6" x14ac:dyDescent="0.25">
      <c r="A21" s="26" t="s">
        <v>38</v>
      </c>
      <c r="B21" s="26"/>
      <c r="C21" s="26"/>
      <c r="D21" s="26"/>
      <c r="E21" s="26"/>
      <c r="F21" s="16">
        <v>85573.94</v>
      </c>
    </row>
    <row r="23" spans="1:6" x14ac:dyDescent="0.25">
      <c r="A23" s="26" t="s">
        <v>79</v>
      </c>
      <c r="B23" s="26"/>
      <c r="C23" s="26"/>
      <c r="D23" s="26"/>
      <c r="E23" s="26"/>
      <c r="F23" s="16">
        <v>110204.5</v>
      </c>
    </row>
    <row r="25" spans="1:6" x14ac:dyDescent="0.25">
      <c r="A25" s="38" t="s">
        <v>80</v>
      </c>
      <c r="B25" s="38"/>
      <c r="C25" s="38"/>
      <c r="D25" s="38"/>
      <c r="E25" s="38"/>
      <c r="F25" s="45">
        <v>152384.35</v>
      </c>
    </row>
    <row r="26" spans="1:6" x14ac:dyDescent="0.25">
      <c r="E26" s="46" t="s">
        <v>91</v>
      </c>
      <c r="F26" s="47">
        <f>SUM(F13:F25)</f>
        <v>372071.08</v>
      </c>
    </row>
    <row r="27" spans="1:6" x14ac:dyDescent="0.25">
      <c r="E27" s="48" t="s">
        <v>92</v>
      </c>
      <c r="F27" s="17">
        <f>F26*16/100</f>
        <v>59531.372800000005</v>
      </c>
    </row>
    <row r="28" spans="1:6" x14ac:dyDescent="0.25">
      <c r="E28" s="46" t="s">
        <v>42</v>
      </c>
      <c r="F28" s="17">
        <f>SUM(F26:F27)</f>
        <v>431602.45280000003</v>
      </c>
    </row>
    <row r="30" spans="1:6" x14ac:dyDescent="0.25">
      <c r="B30" s="50" t="s">
        <v>95</v>
      </c>
      <c r="C30" s="26"/>
      <c r="D30" s="26"/>
      <c r="E30" s="26"/>
      <c r="F30" s="26"/>
    </row>
  </sheetData>
  <mergeCells count="17">
    <mergeCell ref="B30:F30"/>
    <mergeCell ref="C3:F6"/>
    <mergeCell ref="A21:E21"/>
    <mergeCell ref="A23:E23"/>
    <mergeCell ref="A25:E25"/>
    <mergeCell ref="A2:F2"/>
    <mergeCell ref="A10:F10"/>
    <mergeCell ref="A13:E13"/>
    <mergeCell ref="A15:E15"/>
    <mergeCell ref="A17:E17"/>
    <mergeCell ref="A19:E19"/>
    <mergeCell ref="A3:B3"/>
    <mergeCell ref="A4:B4"/>
    <mergeCell ref="A6:B6"/>
    <mergeCell ref="A7:F7"/>
    <mergeCell ref="A9:B9"/>
    <mergeCell ref="A8:B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8" sqref="I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GENERADOR </vt:lpstr>
      <vt:lpstr>PRESUPUESTO </vt:lpstr>
      <vt:lpstr>RESUMEN DE CLIENTE 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lopez garcia</dc:creator>
  <cp:lastModifiedBy>Usuario</cp:lastModifiedBy>
  <dcterms:created xsi:type="dcterms:W3CDTF">2020-07-15T22:35:53Z</dcterms:created>
  <dcterms:modified xsi:type="dcterms:W3CDTF">2020-08-05T02:25:42Z</dcterms:modified>
</cp:coreProperties>
</file>