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1B1C5CCD-ACB2-4C66-8FEF-35434FE9A9CE}" xr6:coauthVersionLast="47" xr6:coauthVersionMax="47" xr10:uidLastSave="{00000000-0000-0000-0000-000000000000}"/>
  <bookViews>
    <workbookView xWindow="-120" yWindow="-120" windowWidth="24240" windowHeight="13020" xr2:uid="{02F8466A-6428-4E7C-9850-DE98AD7052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" i="1" l="1"/>
  <c r="R33" i="1"/>
  <c r="C32" i="1"/>
  <c r="AA32" i="1" s="1"/>
  <c r="C31" i="1"/>
  <c r="AA31" i="1" s="1"/>
  <c r="C30" i="1"/>
  <c r="AA30" i="1" s="1"/>
  <c r="C29" i="1"/>
  <c r="AA29" i="1" s="1"/>
  <c r="C28" i="1"/>
  <c r="AA28" i="1" s="1"/>
  <c r="C27" i="1"/>
  <c r="AA27" i="1" s="1"/>
  <c r="H15" i="1"/>
  <c r="J15" i="1"/>
  <c r="L15" i="1"/>
  <c r="N15" i="1"/>
  <c r="P15" i="1"/>
  <c r="R15" i="1"/>
  <c r="T15" i="1"/>
  <c r="V15" i="1"/>
  <c r="X15" i="1"/>
  <c r="AA14" i="1"/>
  <c r="Z15" i="1" s="1"/>
  <c r="AA13" i="1"/>
  <c r="AA12" i="1"/>
  <c r="AA11" i="1"/>
  <c r="AA10" i="1"/>
  <c r="AA9" i="1"/>
  <c r="D23" i="1"/>
  <c r="Y10" i="1"/>
  <c r="Y11" i="1"/>
  <c r="Y12" i="1"/>
  <c r="Y13" i="1"/>
  <c r="Y14" i="1"/>
  <c r="W9" i="1"/>
  <c r="Q10" i="1"/>
  <c r="Q14" i="1"/>
  <c r="O9" i="1"/>
  <c r="M10" i="1"/>
  <c r="M14" i="1"/>
  <c r="K9" i="1"/>
  <c r="I10" i="1"/>
  <c r="I14" i="1"/>
  <c r="G9" i="1"/>
  <c r="F23" i="1"/>
  <c r="H23" i="1"/>
  <c r="J23" i="1"/>
  <c r="L23" i="1"/>
  <c r="N23" i="1"/>
  <c r="P23" i="1"/>
  <c r="R23" i="1"/>
  <c r="T23" i="1"/>
  <c r="V23" i="1"/>
  <c r="X23" i="1"/>
  <c r="Z23" i="1"/>
  <c r="E9" i="1"/>
  <c r="C11" i="1"/>
  <c r="E11" i="1" s="1"/>
  <c r="C10" i="1"/>
  <c r="E10" i="1" s="1"/>
  <c r="C12" i="1"/>
  <c r="E12" i="1" s="1"/>
  <c r="C14" i="1"/>
  <c r="E14" i="1" s="1"/>
  <c r="C13" i="1"/>
  <c r="Q13" i="1" s="1"/>
  <c r="C9" i="1"/>
  <c r="Y9" i="1" s="1"/>
  <c r="E27" i="1" l="1"/>
  <c r="E31" i="1"/>
  <c r="E29" i="1"/>
  <c r="G27" i="1"/>
  <c r="G31" i="1"/>
  <c r="G29" i="1"/>
  <c r="I27" i="1"/>
  <c r="I31" i="1"/>
  <c r="I29" i="1"/>
  <c r="K27" i="1"/>
  <c r="K31" i="1"/>
  <c r="K29" i="1"/>
  <c r="M27" i="1"/>
  <c r="M31" i="1"/>
  <c r="M29" i="1"/>
  <c r="O27" i="1"/>
  <c r="O31" i="1"/>
  <c r="O29" i="1"/>
  <c r="Q27" i="1"/>
  <c r="Q31" i="1"/>
  <c r="Q29" i="1"/>
  <c r="W27" i="1"/>
  <c r="W31" i="1"/>
  <c r="W29" i="1"/>
  <c r="Y27" i="1"/>
  <c r="Y31" i="1"/>
  <c r="Y29" i="1"/>
  <c r="E32" i="1"/>
  <c r="E30" i="1"/>
  <c r="E28" i="1"/>
  <c r="G32" i="1"/>
  <c r="G30" i="1"/>
  <c r="G28" i="1"/>
  <c r="I32" i="1"/>
  <c r="I30" i="1"/>
  <c r="I28" i="1"/>
  <c r="H33" i="1" s="1"/>
  <c r="K32" i="1"/>
  <c r="K30" i="1"/>
  <c r="K28" i="1"/>
  <c r="M32" i="1"/>
  <c r="M30" i="1"/>
  <c r="M28" i="1"/>
  <c r="O32" i="1"/>
  <c r="O30" i="1"/>
  <c r="O28" i="1"/>
  <c r="Q32" i="1"/>
  <c r="Q30" i="1"/>
  <c r="Q28" i="1"/>
  <c r="W32" i="1"/>
  <c r="W30" i="1"/>
  <c r="W28" i="1"/>
  <c r="Y32" i="1"/>
  <c r="Y30" i="1"/>
  <c r="Y28" i="1"/>
  <c r="AB23" i="1"/>
  <c r="L33" i="1"/>
  <c r="Z33" i="1"/>
  <c r="D33" i="1"/>
  <c r="P33" i="1"/>
  <c r="E13" i="1"/>
  <c r="G13" i="1"/>
  <c r="G11" i="1"/>
  <c r="I12" i="1"/>
  <c r="K13" i="1"/>
  <c r="K11" i="1"/>
  <c r="M12" i="1"/>
  <c r="O13" i="1"/>
  <c r="O11" i="1"/>
  <c r="Q12" i="1"/>
  <c r="W13" i="1"/>
  <c r="W11" i="1"/>
  <c r="G14" i="1"/>
  <c r="G12" i="1"/>
  <c r="F15" i="1" s="1"/>
  <c r="AB15" i="1" s="1"/>
  <c r="G10" i="1"/>
  <c r="I9" i="1"/>
  <c r="I13" i="1"/>
  <c r="I11" i="1"/>
  <c r="K14" i="1"/>
  <c r="K12" i="1"/>
  <c r="K10" i="1"/>
  <c r="M9" i="1"/>
  <c r="M13" i="1"/>
  <c r="M11" i="1"/>
  <c r="O14" i="1"/>
  <c r="O12" i="1"/>
  <c r="O10" i="1"/>
  <c r="Q9" i="1"/>
  <c r="Q11" i="1"/>
  <c r="W14" i="1"/>
  <c r="W12" i="1"/>
  <c r="W10" i="1"/>
  <c r="D15" i="1"/>
  <c r="X33" i="1" l="1"/>
  <c r="AF21" i="1"/>
  <c r="V33" i="1"/>
  <c r="J33" i="1"/>
  <c r="N33" i="1"/>
  <c r="F33" i="1"/>
  <c r="AB33" i="1" l="1"/>
  <c r="AF20" i="1" s="1"/>
  <c r="AF22" i="1" s="1"/>
</calcChain>
</file>

<file path=xl/sharedStrings.xml><?xml version="1.0" encoding="utf-8"?>
<sst xmlns="http://schemas.openxmlformats.org/spreadsheetml/2006/main" count="66" uniqueCount="32">
  <si>
    <t xml:space="preserve">COMEDOR  </t>
  </si>
  <si>
    <t>ESTUFAS</t>
  </si>
  <si>
    <t>LAVADORAS</t>
  </si>
  <si>
    <t>RECAMARAS</t>
  </si>
  <si>
    <t>HUEGO DE SALAS</t>
  </si>
  <si>
    <t>REFRIGERADORES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</si>
  <si>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</si>
  <si>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</si>
  <si>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</si>
  <si>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</si>
  <si>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</si>
  <si>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</si>
  <si>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</si>
  <si>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</si>
  <si>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</si>
  <si>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</si>
  <si>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</si>
  <si>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</si>
  <si>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SALARIO</t>
  </si>
  <si>
    <t>BONO</t>
  </si>
  <si>
    <t>TOTAL</t>
  </si>
  <si>
    <t>CRISTIAN NODAL</t>
  </si>
  <si>
    <t xml:space="preserve">GASTOS </t>
  </si>
  <si>
    <t>PRECIO C/DES</t>
  </si>
  <si>
    <t>RENTA</t>
  </si>
  <si>
    <t>MATERIAL</t>
  </si>
  <si>
    <t>GASTOS FJOS</t>
  </si>
  <si>
    <t>TOTAL DE GASTOS</t>
  </si>
  <si>
    <t>TOTAL VENDIDO</t>
  </si>
  <si>
    <t>AGUINALDO</t>
  </si>
  <si>
    <t>GASTOS</t>
  </si>
  <si>
    <t>VENDIDO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</si>
</sst>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/>
    <xf numFmtId="2" fontId="0" fillId="3" borderId="1" xfId="0" applyNumberFormat="1" applyFill="1" applyBorder="1"/>
    <xf numFmtId="4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" xfId="0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44" fontId="0" fillId="2" borderId="2" xfId="0" applyNumberFormat="1" applyFill="1" applyBorder="1"/>
    <xf numFmtId="2" fontId="0" fillId="3" borderId="2" xfId="0" applyNumberFormat="1" applyFill="1" applyBorder="1"/>
    <xf numFmtId="44" fontId="0" fillId="0" borderId="2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0" borderId="0" xfId="0" applyNumberFormat="1" applyBorder="1"/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1" xfId="0" applyNumberFormat="1" applyBorder="1"/>
    <xf numFmtId="44" fontId="0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B713B-F44B-4705-B051-57664190DA62}">
  <dimension ref="A6:AN62"/>
  <sheetViews>
    <sheetView tabSelected="1" topLeftCell="J1" zoomScale="70" zoomScaleNormal="70" workbookViewId="0">
      <selection activeCell="AB12" sqref="AB12"/>
    </sheetView>
  </sheetViews>
  <sheetFormatPr baseColWidth="10" defaultRowHeight="15" x14ac:dyDescent="0.25"/>
  <cols>
    <col min="1" max="1" width="16.85546875" customWidth="1"/>
    <col min="3" max="4" width="12.5703125" customWidth="1"/>
    <col min="13" max="13" width="12.5703125" bestFit="1" customWidth="1"/>
    <col min="19" max="20" width="12.28515625" customWidth="1"/>
    <col min="28" max="28" width="18.28515625" customWidth="1"/>
  </cols>
  <sheetData>
    <row r="6" spans="1:4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40" x14ac:dyDescent="0.25">
      <c r="A7" s="1"/>
      <c r="B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40" x14ac:dyDescent="0.25">
      <c r="A8" s="3" t="s">
        <v>21</v>
      </c>
      <c r="B8" s="3"/>
      <c r="C8" s="4" t="s">
        <v>23</v>
      </c>
      <c r="D8" s="5" t="s">
        <v>6</v>
      </c>
      <c r="E8" s="5"/>
      <c r="F8" s="5" t="s">
        <v>7</v>
      </c>
      <c r="G8" s="5"/>
      <c r="H8" s="5" t="s">
        <v>8</v>
      </c>
      <c r="I8" s="5"/>
      <c r="J8" s="5" t="s">
        <v>9</v>
      </c>
      <c r="K8" s="5"/>
      <c r="L8" s="5" t="s">
        <v>10</v>
      </c>
      <c r="M8" s="5"/>
      <c r="N8" s="5" t="s">
        <v>11</v>
      </c>
      <c r="O8" s="5"/>
      <c r="P8" s="5" t="s">
        <v>12</v>
      </c>
      <c r="Q8" s="5"/>
      <c r="R8" s="5" t="s">
        <v>13</v>
      </c>
      <c r="S8" s="5"/>
      <c r="T8" s="5" t="s">
        <v>14</v>
      </c>
      <c r="U8" s="5"/>
      <c r="V8" s="5" t="s">
        <v>15</v>
      </c>
      <c r="W8" s="5"/>
      <c r="X8" s="5" t="s">
        <v>16</v>
      </c>
      <c r="Y8" s="5"/>
      <c r="Z8" s="5" t="s">
        <v>17</v>
      </c>
      <c r="AA8" s="5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x14ac:dyDescent="0.25">
      <c r="A9" s="7" t="s">
        <v>0</v>
      </c>
      <c r="B9" s="8">
        <v>6250.34</v>
      </c>
      <c r="C9" s="9">
        <f>B9</f>
        <v>6250.34</v>
      </c>
      <c r="D9" s="10">
        <v>0</v>
      </c>
      <c r="E9" s="11">
        <f>C99</f>
        <v>0</v>
      </c>
      <c r="F9" s="26">
        <v>1</v>
      </c>
      <c r="G9" s="13">
        <f>C9*F9</f>
        <v>6250.34</v>
      </c>
      <c r="H9" s="26">
        <v>0</v>
      </c>
      <c r="I9" s="13">
        <f>C9*H9</f>
        <v>0</v>
      </c>
      <c r="J9" s="12">
        <v>3</v>
      </c>
      <c r="K9" s="13">
        <f>C9*J9</f>
        <v>18751.02</v>
      </c>
      <c r="L9" s="12">
        <v>6</v>
      </c>
      <c r="M9" s="13">
        <f>C9*L9</f>
        <v>37502.04</v>
      </c>
      <c r="N9" s="12">
        <v>1</v>
      </c>
      <c r="O9" s="13">
        <f>C9*N9</f>
        <v>6250.34</v>
      </c>
      <c r="P9" s="12">
        <v>0</v>
      </c>
      <c r="Q9" s="13">
        <f>C9*P9</f>
        <v>0</v>
      </c>
      <c r="R9" s="28"/>
      <c r="S9" s="28"/>
      <c r="T9" s="28"/>
      <c r="U9" s="28"/>
      <c r="V9" s="12">
        <v>4</v>
      </c>
      <c r="W9" s="13">
        <f>C9*V9</f>
        <v>25001.360000000001</v>
      </c>
      <c r="X9" s="12">
        <v>0</v>
      </c>
      <c r="Y9" s="13">
        <f>X9*C9</f>
        <v>0</v>
      </c>
      <c r="Z9" s="12">
        <v>3</v>
      </c>
      <c r="AA9" s="13">
        <f>Z9*C9</f>
        <v>18751.02</v>
      </c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</row>
    <row r="10" spans="1:40" x14ac:dyDescent="0.25">
      <c r="A10" s="7" t="s">
        <v>1</v>
      </c>
      <c r="B10" s="8">
        <v>5807.23</v>
      </c>
      <c r="C10" s="9">
        <f>B10*1.08</f>
        <v>6271.8083999999999</v>
      </c>
      <c r="D10" s="10">
        <v>1</v>
      </c>
      <c r="E10" s="11">
        <f>C10*1</f>
        <v>6271.8083999999999</v>
      </c>
      <c r="F10" s="26">
        <v>0</v>
      </c>
      <c r="G10" s="13">
        <f t="shared" ref="G10:G14" si="0">C10*F10</f>
        <v>0</v>
      </c>
      <c r="H10" s="26">
        <v>0</v>
      </c>
      <c r="I10" s="13">
        <f t="shared" ref="I10:I14" si="1">C10*H10</f>
        <v>0</v>
      </c>
      <c r="J10" s="12">
        <v>0</v>
      </c>
      <c r="K10" s="13">
        <f t="shared" ref="K10:K14" si="2">C10*J10</f>
        <v>0</v>
      </c>
      <c r="L10" s="12">
        <v>7</v>
      </c>
      <c r="M10" s="13">
        <f t="shared" ref="M10:M14" si="3">C10*L10</f>
        <v>43902.658799999997</v>
      </c>
      <c r="N10" s="12">
        <v>0</v>
      </c>
      <c r="O10" s="13">
        <f t="shared" ref="O10:O14" si="4">C10*N10</f>
        <v>0</v>
      </c>
      <c r="P10" s="12">
        <v>0</v>
      </c>
      <c r="Q10" s="13">
        <f t="shared" ref="Q10:Q14" si="5">C10*P10</f>
        <v>0</v>
      </c>
      <c r="R10" s="28"/>
      <c r="S10" s="28"/>
      <c r="T10" s="28"/>
      <c r="U10" s="28"/>
      <c r="V10" s="12">
        <v>1</v>
      </c>
      <c r="W10" s="13">
        <f t="shared" ref="W10:W14" si="6">C10*V10</f>
        <v>6271.8083999999999</v>
      </c>
      <c r="X10" s="12">
        <v>4</v>
      </c>
      <c r="Y10" s="13">
        <f t="shared" ref="Y10:Y14" si="7">X10*C10</f>
        <v>25087.2336</v>
      </c>
      <c r="Z10" s="12">
        <v>4</v>
      </c>
      <c r="AA10" s="13">
        <f t="shared" ref="AA10:AA14" si="8">Z10*C10</f>
        <v>25087.2336</v>
      </c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5">
      <c r="A11" s="7" t="s">
        <v>2</v>
      </c>
      <c r="B11" s="8">
        <v>6682.75</v>
      </c>
      <c r="C11" s="9">
        <f>B11</f>
        <v>6682.75</v>
      </c>
      <c r="D11" s="10">
        <v>0</v>
      </c>
      <c r="E11" s="11">
        <f>C11*D11</f>
        <v>0</v>
      </c>
      <c r="F11" s="26">
        <v>4</v>
      </c>
      <c r="G11" s="13">
        <f t="shared" si="0"/>
        <v>26731</v>
      </c>
      <c r="H11" s="26">
        <v>4</v>
      </c>
      <c r="I11" s="13">
        <f t="shared" si="1"/>
        <v>26731</v>
      </c>
      <c r="J11" s="12">
        <v>1</v>
      </c>
      <c r="K11" s="13">
        <f t="shared" si="2"/>
        <v>6682.75</v>
      </c>
      <c r="L11" s="12">
        <v>0</v>
      </c>
      <c r="M11" s="13">
        <f t="shared" si="3"/>
        <v>0</v>
      </c>
      <c r="N11" s="12">
        <v>0</v>
      </c>
      <c r="O11" s="13">
        <f t="shared" si="4"/>
        <v>0</v>
      </c>
      <c r="P11" s="12">
        <v>3</v>
      </c>
      <c r="Q11" s="13">
        <f t="shared" si="5"/>
        <v>20048.25</v>
      </c>
      <c r="R11" s="28"/>
      <c r="S11" s="28"/>
      <c r="T11" s="28"/>
      <c r="U11" s="28"/>
      <c r="V11" s="12">
        <v>4</v>
      </c>
      <c r="W11" s="13">
        <f t="shared" si="6"/>
        <v>26731</v>
      </c>
      <c r="X11" s="12">
        <v>0</v>
      </c>
      <c r="Y11" s="13">
        <f t="shared" si="7"/>
        <v>0</v>
      </c>
      <c r="Z11" s="12">
        <v>0</v>
      </c>
      <c r="AA11" s="13">
        <f t="shared" si="8"/>
        <v>0</v>
      </c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40" x14ac:dyDescent="0.25">
      <c r="A12" s="7" t="s">
        <v>3</v>
      </c>
      <c r="B12" s="8">
        <v>4952.37</v>
      </c>
      <c r="C12" s="9">
        <f>B12*1.08</f>
        <v>5348.5596000000005</v>
      </c>
      <c r="D12" s="10">
        <v>4</v>
      </c>
      <c r="E12" s="11">
        <f>4*C12</f>
        <v>21394.238400000002</v>
      </c>
      <c r="F12" s="26">
        <v>0</v>
      </c>
      <c r="G12" s="13">
        <f t="shared" si="0"/>
        <v>0</v>
      </c>
      <c r="H12" s="26">
        <v>0</v>
      </c>
      <c r="I12" s="13">
        <f t="shared" si="1"/>
        <v>0</v>
      </c>
      <c r="J12" s="12">
        <v>0</v>
      </c>
      <c r="K12" s="13">
        <f t="shared" si="2"/>
        <v>0</v>
      </c>
      <c r="L12" s="12">
        <v>0</v>
      </c>
      <c r="M12" s="13">
        <f t="shared" si="3"/>
        <v>0</v>
      </c>
      <c r="N12" s="12">
        <v>1</v>
      </c>
      <c r="O12" s="13">
        <f t="shared" si="4"/>
        <v>5348.5596000000005</v>
      </c>
      <c r="P12" s="12">
        <v>0</v>
      </c>
      <c r="Q12" s="13">
        <f t="shared" si="5"/>
        <v>0</v>
      </c>
      <c r="R12" s="28"/>
      <c r="S12" s="28"/>
      <c r="T12" s="28"/>
      <c r="U12" s="28"/>
      <c r="V12" s="12">
        <v>5</v>
      </c>
      <c r="W12" s="13">
        <f t="shared" si="6"/>
        <v>26742.798000000003</v>
      </c>
      <c r="X12" s="12">
        <v>0</v>
      </c>
      <c r="Y12" s="13">
        <f t="shared" si="7"/>
        <v>0</v>
      </c>
      <c r="Z12" s="12">
        <v>1</v>
      </c>
      <c r="AA12" s="13">
        <f t="shared" si="8"/>
        <v>5348.5596000000005</v>
      </c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40" x14ac:dyDescent="0.25">
      <c r="A13" s="7" t="s">
        <v>4</v>
      </c>
      <c r="B13" s="8">
        <v>7238.78</v>
      </c>
      <c r="C13" s="9">
        <f>B13*0.9</f>
        <v>6514.902</v>
      </c>
      <c r="D13" s="10">
        <v>2</v>
      </c>
      <c r="E13" s="11">
        <f>D13*C13</f>
        <v>13029.804</v>
      </c>
      <c r="F13" s="26">
        <v>0</v>
      </c>
      <c r="G13" s="13">
        <f t="shared" si="0"/>
        <v>0</v>
      </c>
      <c r="H13" s="26">
        <v>0</v>
      </c>
      <c r="I13" s="13">
        <f t="shared" si="1"/>
        <v>0</v>
      </c>
      <c r="J13" s="12">
        <v>1</v>
      </c>
      <c r="K13" s="13">
        <f t="shared" si="2"/>
        <v>6514.902</v>
      </c>
      <c r="L13" s="12">
        <v>2</v>
      </c>
      <c r="M13" s="13">
        <f t="shared" si="3"/>
        <v>13029.804</v>
      </c>
      <c r="N13" s="12">
        <v>0</v>
      </c>
      <c r="O13" s="13">
        <f t="shared" si="4"/>
        <v>0</v>
      </c>
      <c r="P13" s="12">
        <v>2</v>
      </c>
      <c r="Q13" s="13">
        <f t="shared" si="5"/>
        <v>13029.804</v>
      </c>
      <c r="R13" s="28"/>
      <c r="S13" s="28"/>
      <c r="T13" s="28"/>
      <c r="U13" s="28"/>
      <c r="V13" s="12">
        <v>0</v>
      </c>
      <c r="W13" s="13">
        <f t="shared" si="6"/>
        <v>0</v>
      </c>
      <c r="X13" s="12">
        <v>1</v>
      </c>
      <c r="Y13" s="13">
        <f t="shared" si="7"/>
        <v>6514.902</v>
      </c>
      <c r="Z13" s="12">
        <v>0</v>
      </c>
      <c r="AA13" s="13">
        <f t="shared" si="8"/>
        <v>0</v>
      </c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40" x14ac:dyDescent="0.25">
      <c r="A14" s="18" t="s">
        <v>5</v>
      </c>
      <c r="B14" s="19">
        <v>8563.56</v>
      </c>
      <c r="C14" s="20">
        <f>B14*0.9</f>
        <v>7707.2039999999997</v>
      </c>
      <c r="D14" s="21">
        <v>0</v>
      </c>
      <c r="E14" s="22">
        <f>D14*C14</f>
        <v>0</v>
      </c>
      <c r="F14" s="27">
        <v>0</v>
      </c>
      <c r="G14" s="13">
        <f t="shared" si="0"/>
        <v>0</v>
      </c>
      <c r="H14" s="27">
        <v>0</v>
      </c>
      <c r="I14" s="13">
        <f t="shared" si="1"/>
        <v>0</v>
      </c>
      <c r="J14" s="14">
        <v>1</v>
      </c>
      <c r="K14" s="13">
        <f t="shared" si="2"/>
        <v>7707.2039999999997</v>
      </c>
      <c r="L14" s="14">
        <v>1</v>
      </c>
      <c r="M14" s="13">
        <f t="shared" si="3"/>
        <v>7707.2039999999997</v>
      </c>
      <c r="N14" s="14">
        <v>0</v>
      </c>
      <c r="O14" s="13">
        <f t="shared" si="4"/>
        <v>0</v>
      </c>
      <c r="P14" s="14">
        <v>5</v>
      </c>
      <c r="Q14" s="13">
        <f t="shared" si="5"/>
        <v>38536.019999999997</v>
      </c>
      <c r="R14" s="29"/>
      <c r="S14" s="29"/>
      <c r="T14" s="29"/>
      <c r="U14" s="29"/>
      <c r="V14" s="14">
        <v>0</v>
      </c>
      <c r="W14" s="13">
        <f t="shared" si="6"/>
        <v>0</v>
      </c>
      <c r="X14" s="14">
        <v>0</v>
      </c>
      <c r="Y14" s="13">
        <f t="shared" si="7"/>
        <v>0</v>
      </c>
      <c r="Z14" s="12">
        <v>3</v>
      </c>
      <c r="AA14" s="13">
        <f t="shared" si="8"/>
        <v>23121.612000000001</v>
      </c>
      <c r="AB14" s="6" t="s">
        <v>28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40" s="6" customFormat="1" x14ac:dyDescent="0.25">
      <c r="A15" s="12"/>
      <c r="B15" s="12"/>
      <c r="D15" s="32">
        <f>SUM(E9:E14)</f>
        <v>40695.8508</v>
      </c>
      <c r="E15" s="33"/>
      <c r="F15" s="32">
        <f t="shared" ref="F15:AA15" si="9">SUM(G9:G14)</f>
        <v>32981.339999999997</v>
      </c>
      <c r="G15" s="33"/>
      <c r="H15" s="32">
        <f t="shared" ref="H15:AA15" si="10">SUM(I9:I14)</f>
        <v>26731</v>
      </c>
      <c r="I15" s="33"/>
      <c r="J15" s="32">
        <f t="shared" ref="J15:AA15" si="11">SUM(K9:K14)</f>
        <v>39655.875999999997</v>
      </c>
      <c r="K15" s="33"/>
      <c r="L15" s="32">
        <f t="shared" ref="L15:AA15" si="12">SUM(M9:M14)</f>
        <v>102141.7068</v>
      </c>
      <c r="M15" s="33"/>
      <c r="N15" s="32">
        <f t="shared" ref="N15:AA15" si="13">SUM(O9:O14)</f>
        <v>11598.899600000001</v>
      </c>
      <c r="O15" s="33"/>
      <c r="P15" s="32">
        <f t="shared" ref="P15:AA15" si="14">SUM(Q9:Q14)</f>
        <v>71614.073999999993</v>
      </c>
      <c r="Q15" s="33"/>
      <c r="R15" s="32">
        <f t="shared" ref="R15:AA15" si="15">SUM(S9:S14)</f>
        <v>0</v>
      </c>
      <c r="S15" s="33"/>
      <c r="T15" s="32">
        <f t="shared" ref="T15:AA15" si="16">SUM(U9:U14)</f>
        <v>0</v>
      </c>
      <c r="U15" s="33"/>
      <c r="V15" s="32">
        <f t="shared" ref="V15:AA15" si="17">SUM(W9:W14)</f>
        <v>84746.966400000005</v>
      </c>
      <c r="W15" s="33"/>
      <c r="X15" s="32">
        <f t="shared" ref="X15:AA15" si="18">SUM(Y9:Y14)</f>
        <v>31602.135600000001</v>
      </c>
      <c r="Y15" s="33"/>
      <c r="Z15" s="32">
        <f t="shared" ref="Z15:AA15" si="19">SUM(AA9:AA14)</f>
        <v>72308.425199999998</v>
      </c>
      <c r="AA15" s="33"/>
      <c r="AB15" s="41">
        <f>SUM(D15:AA15)</f>
        <v>514076.27439999999</v>
      </c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40" s="17" customFormat="1" x14ac:dyDescent="0.25">
      <c r="A16" s="16"/>
    </row>
    <row r="17" spans="1:33" x14ac:dyDescent="0.25">
      <c r="A17" s="1"/>
      <c r="C17" s="12" t="s">
        <v>22</v>
      </c>
      <c r="D17" s="5" t="s">
        <v>6</v>
      </c>
      <c r="E17" s="5"/>
      <c r="F17" s="5" t="s">
        <v>7</v>
      </c>
      <c r="G17" s="5"/>
      <c r="H17" s="5" t="s">
        <v>8</v>
      </c>
      <c r="I17" s="5"/>
      <c r="J17" s="5" t="s">
        <v>9</v>
      </c>
      <c r="K17" s="5"/>
      <c r="L17" s="5" t="s">
        <v>10</v>
      </c>
      <c r="M17" s="5"/>
      <c r="N17" s="5" t="s">
        <v>11</v>
      </c>
      <c r="O17" s="5"/>
      <c r="P17" s="12"/>
      <c r="Q17" s="12" t="s">
        <v>12</v>
      </c>
      <c r="R17" s="12"/>
      <c r="S17" s="12" t="s">
        <v>13</v>
      </c>
      <c r="T17" s="12"/>
      <c r="U17" s="12" t="s">
        <v>14</v>
      </c>
      <c r="V17" s="12"/>
      <c r="W17" s="12" t="s">
        <v>15</v>
      </c>
      <c r="X17" s="12"/>
      <c r="Y17" s="12" t="s">
        <v>16</v>
      </c>
      <c r="Z17" s="12"/>
      <c r="AA17" s="12" t="s">
        <v>17</v>
      </c>
    </row>
    <row r="18" spans="1:33" x14ac:dyDescent="0.25">
      <c r="A18" s="1"/>
      <c r="C18" s="12" t="s">
        <v>24</v>
      </c>
      <c r="D18" s="23">
        <v>10000</v>
      </c>
      <c r="E18" s="23"/>
      <c r="F18" s="23">
        <v>10000</v>
      </c>
      <c r="G18" s="23"/>
      <c r="H18" s="23">
        <v>10000</v>
      </c>
      <c r="I18" s="23"/>
      <c r="J18" s="23">
        <v>10000</v>
      </c>
      <c r="K18" s="23"/>
      <c r="L18" s="23">
        <v>10000</v>
      </c>
      <c r="M18" s="23"/>
      <c r="N18" s="23">
        <v>10000</v>
      </c>
      <c r="O18" s="23"/>
      <c r="P18" s="23">
        <v>10000</v>
      </c>
      <c r="Q18" s="23"/>
      <c r="R18" s="23">
        <v>10000</v>
      </c>
      <c r="S18" s="23"/>
      <c r="T18" s="23">
        <v>10000</v>
      </c>
      <c r="U18" s="23"/>
      <c r="V18" s="23">
        <v>10000</v>
      </c>
      <c r="W18" s="23"/>
      <c r="X18" s="30">
        <v>10000</v>
      </c>
      <c r="Y18" s="31"/>
      <c r="Z18" s="30">
        <v>10000</v>
      </c>
      <c r="AA18" s="31"/>
    </row>
    <row r="19" spans="1:33" x14ac:dyDescent="0.25">
      <c r="A19" s="1"/>
      <c r="C19" s="12" t="s">
        <v>26</v>
      </c>
      <c r="D19" s="23">
        <v>8000</v>
      </c>
      <c r="E19" s="23"/>
      <c r="F19" s="23">
        <v>8000</v>
      </c>
      <c r="G19" s="23"/>
      <c r="H19" s="23">
        <v>8000</v>
      </c>
      <c r="I19" s="23"/>
      <c r="J19" s="23">
        <v>8000</v>
      </c>
      <c r="K19" s="23"/>
      <c r="L19" s="23">
        <v>8000</v>
      </c>
      <c r="M19" s="23"/>
      <c r="N19" s="23">
        <v>8000</v>
      </c>
      <c r="O19" s="23"/>
      <c r="P19" s="23">
        <v>8000</v>
      </c>
      <c r="Q19" s="23"/>
      <c r="R19" s="23">
        <v>8000</v>
      </c>
      <c r="S19" s="23"/>
      <c r="T19" s="23">
        <v>8000</v>
      </c>
      <c r="U19" s="23"/>
      <c r="V19" s="23">
        <v>8000</v>
      </c>
      <c r="W19" s="23"/>
      <c r="X19" s="30">
        <v>8000</v>
      </c>
      <c r="Y19" s="31"/>
      <c r="Z19" s="30">
        <v>8000</v>
      </c>
      <c r="AA19" s="31"/>
    </row>
    <row r="20" spans="1:33" x14ac:dyDescent="0.25">
      <c r="A20" s="1"/>
      <c r="C20" s="12" t="s">
        <v>25</v>
      </c>
      <c r="D20" s="23">
        <v>22000</v>
      </c>
      <c r="E20" s="23"/>
      <c r="F20" s="23">
        <v>22000</v>
      </c>
      <c r="G20" s="23"/>
      <c r="H20" s="23">
        <v>22000</v>
      </c>
      <c r="I20" s="23"/>
      <c r="J20" s="23">
        <v>22000</v>
      </c>
      <c r="K20" s="23"/>
      <c r="L20" s="23">
        <v>22000</v>
      </c>
      <c r="M20" s="23"/>
      <c r="N20" s="23">
        <v>22000</v>
      </c>
      <c r="O20" s="23"/>
      <c r="P20" s="23">
        <v>22000</v>
      </c>
      <c r="Q20" s="23"/>
      <c r="R20" s="23">
        <v>0</v>
      </c>
      <c r="S20" s="23"/>
      <c r="T20" s="23">
        <v>0</v>
      </c>
      <c r="U20" s="23"/>
      <c r="V20" s="23">
        <v>22000</v>
      </c>
      <c r="W20" s="23"/>
      <c r="X20" s="30">
        <v>22000</v>
      </c>
      <c r="Y20" s="31"/>
      <c r="Z20" s="30">
        <v>22000</v>
      </c>
      <c r="AA20" s="31"/>
      <c r="AB20" s="6" t="s">
        <v>29</v>
      </c>
      <c r="AD20" s="25" t="s">
        <v>31</v>
      </c>
      <c r="AE20" s="25"/>
      <c r="AF20" s="24">
        <f>AB15+AB33</f>
        <v>950279.36239999998</v>
      </c>
      <c r="AG20" s="25"/>
    </row>
    <row r="21" spans="1:33" x14ac:dyDescent="0.25">
      <c r="C21" s="12" t="s">
        <v>18</v>
      </c>
      <c r="D21" s="23">
        <v>12000</v>
      </c>
      <c r="E21" s="23"/>
      <c r="F21" s="23">
        <v>12000</v>
      </c>
      <c r="G21" s="23"/>
      <c r="H21" s="23">
        <v>12000</v>
      </c>
      <c r="I21" s="23"/>
      <c r="J21" s="23">
        <v>12000</v>
      </c>
      <c r="K21" s="23"/>
      <c r="L21" s="23">
        <v>12000</v>
      </c>
      <c r="M21" s="23"/>
      <c r="N21" s="23">
        <v>12000</v>
      </c>
      <c r="O21" s="23"/>
      <c r="P21" s="23">
        <v>12000</v>
      </c>
      <c r="Q21" s="23"/>
      <c r="R21" s="23">
        <v>0</v>
      </c>
      <c r="S21" s="23"/>
      <c r="T21" s="23">
        <v>0</v>
      </c>
      <c r="U21" s="23"/>
      <c r="V21" s="23">
        <v>12000</v>
      </c>
      <c r="W21" s="23"/>
      <c r="X21" s="30">
        <v>12000</v>
      </c>
      <c r="Y21" s="31"/>
      <c r="Z21" s="30">
        <v>12000</v>
      </c>
      <c r="AA21" s="31"/>
      <c r="AB21" s="42">
        <v>10000</v>
      </c>
      <c r="AD21" s="25" t="s">
        <v>30</v>
      </c>
      <c r="AE21" s="25"/>
      <c r="AF21" s="24">
        <f>AB21+AB23</f>
        <v>608000</v>
      </c>
      <c r="AG21" s="25"/>
    </row>
    <row r="22" spans="1:33" x14ac:dyDescent="0.25">
      <c r="C22" s="12" t="s">
        <v>19</v>
      </c>
      <c r="D22" s="23">
        <v>0</v>
      </c>
      <c r="E22" s="23"/>
      <c r="F22" s="5"/>
      <c r="G22" s="5"/>
      <c r="H22" s="5"/>
      <c r="I22" s="5"/>
      <c r="J22" s="23">
        <v>6000</v>
      </c>
      <c r="K22" s="23"/>
      <c r="L22" s="23">
        <v>12000</v>
      </c>
      <c r="M22" s="23"/>
      <c r="N22" s="5"/>
      <c r="O22" s="5"/>
      <c r="P22" s="23">
        <v>12000</v>
      </c>
      <c r="Q22" s="23"/>
      <c r="R22" s="23">
        <v>0</v>
      </c>
      <c r="S22" s="23"/>
      <c r="T22" s="23">
        <v>0</v>
      </c>
      <c r="U22" s="23"/>
      <c r="V22" s="23">
        <v>6000</v>
      </c>
      <c r="W22" s="23"/>
      <c r="X22" s="30"/>
      <c r="Y22" s="31"/>
      <c r="Z22" s="30">
        <v>6000</v>
      </c>
      <c r="AA22" s="31"/>
      <c r="AB22" s="6" t="s">
        <v>27</v>
      </c>
      <c r="AD22" s="25" t="s">
        <v>20</v>
      </c>
      <c r="AE22" s="25"/>
      <c r="AF22" s="24">
        <f>AF20-AF21</f>
        <v>342279.36239999998</v>
      </c>
      <c r="AG22" s="25"/>
    </row>
    <row r="23" spans="1:33" x14ac:dyDescent="0.25">
      <c r="C23" s="12" t="s">
        <v>20</v>
      </c>
      <c r="D23" s="24">
        <f>SUM(D18:E22)</f>
        <v>52000</v>
      </c>
      <c r="E23" s="25"/>
      <c r="F23" s="24">
        <f t="shared" ref="F23:AA23" si="20">SUM(F18:G22)</f>
        <v>52000</v>
      </c>
      <c r="G23" s="25"/>
      <c r="H23" s="24">
        <f t="shared" ref="H23:AA23" si="21">SUM(H18:I22)</f>
        <v>52000</v>
      </c>
      <c r="I23" s="25"/>
      <c r="J23" s="24">
        <f t="shared" ref="J23:AA23" si="22">SUM(J18:K22)</f>
        <v>58000</v>
      </c>
      <c r="K23" s="25"/>
      <c r="L23" s="24">
        <f t="shared" ref="L23:AA23" si="23">SUM(L18:M22)</f>
        <v>64000</v>
      </c>
      <c r="M23" s="25"/>
      <c r="N23" s="24">
        <f t="shared" ref="N23:AA23" si="24">SUM(N18:O22)</f>
        <v>52000</v>
      </c>
      <c r="O23" s="25"/>
      <c r="P23" s="24">
        <f t="shared" ref="P23:AA23" si="25">SUM(P18:Q22)</f>
        <v>64000</v>
      </c>
      <c r="Q23" s="25"/>
      <c r="R23" s="24">
        <f t="shared" ref="R23:AA23" si="26">SUM(R18:S22)</f>
        <v>18000</v>
      </c>
      <c r="S23" s="25"/>
      <c r="T23" s="24">
        <f t="shared" ref="T23:AA23" si="27">SUM(T18:U22)</f>
        <v>18000</v>
      </c>
      <c r="U23" s="25"/>
      <c r="V23" s="24">
        <f t="shared" ref="V23:AA23" si="28">SUM(V18:W22)</f>
        <v>58000</v>
      </c>
      <c r="W23" s="25"/>
      <c r="X23" s="24">
        <f t="shared" ref="X23:AA23" si="29">SUM(X18:Y22)</f>
        <v>52000</v>
      </c>
      <c r="Y23" s="25"/>
      <c r="Z23" s="24">
        <f t="shared" ref="Z23:AA23" si="30">SUM(Z18:AA22)</f>
        <v>58000</v>
      </c>
      <c r="AA23" s="25"/>
      <c r="AB23" s="41">
        <f>SUM(D23:AA23)</f>
        <v>598000</v>
      </c>
      <c r="AC23" s="2"/>
    </row>
    <row r="25" spans="1:33" x14ac:dyDescent="0.25">
      <c r="A25" s="1"/>
      <c r="B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3" x14ac:dyDescent="0.25">
      <c r="A26" s="3" t="s">
        <v>21</v>
      </c>
      <c r="B26" s="3"/>
      <c r="C26" s="4" t="s">
        <v>23</v>
      </c>
      <c r="D26" s="5" t="s">
        <v>6</v>
      </c>
      <c r="E26" s="5"/>
      <c r="F26" s="5" t="s">
        <v>7</v>
      </c>
      <c r="G26" s="5"/>
      <c r="H26" s="5" t="s">
        <v>8</v>
      </c>
      <c r="I26" s="5"/>
      <c r="J26" s="5" t="s">
        <v>9</v>
      </c>
      <c r="K26" s="5"/>
      <c r="L26" s="5" t="s">
        <v>10</v>
      </c>
      <c r="M26" s="5"/>
      <c r="N26" s="5" t="s">
        <v>11</v>
      </c>
      <c r="O26" s="5"/>
      <c r="P26" s="5" t="s">
        <v>12</v>
      </c>
      <c r="Q26" s="5"/>
      <c r="R26" s="5" t="s">
        <v>13</v>
      </c>
      <c r="S26" s="5"/>
      <c r="T26" s="5" t="s">
        <v>14</v>
      </c>
      <c r="U26" s="5"/>
      <c r="V26" s="5" t="s">
        <v>15</v>
      </c>
      <c r="W26" s="5"/>
      <c r="X26" s="5" t="s">
        <v>16</v>
      </c>
      <c r="Y26" s="5"/>
      <c r="Z26" s="5" t="s">
        <v>17</v>
      </c>
      <c r="AA26" s="5"/>
      <c r="AB26" s="17"/>
    </row>
    <row r="27" spans="1:33" x14ac:dyDescent="0.25">
      <c r="A27" s="7" t="s">
        <v>0</v>
      </c>
      <c r="B27" s="8">
        <v>6250.34</v>
      </c>
      <c r="C27" s="9">
        <f>B27</f>
        <v>6250.34</v>
      </c>
      <c r="D27" s="10">
        <v>0</v>
      </c>
      <c r="E27" s="11">
        <f>D27*C27</f>
        <v>0</v>
      </c>
      <c r="F27" s="26">
        <v>0</v>
      </c>
      <c r="G27" s="13">
        <f>F27*C27</f>
        <v>0</v>
      </c>
      <c r="H27" s="26">
        <v>0</v>
      </c>
      <c r="I27" s="13">
        <f>H27*C27</f>
        <v>0</v>
      </c>
      <c r="J27" s="12">
        <v>1</v>
      </c>
      <c r="K27" s="13">
        <f>J27*C27</f>
        <v>6250.34</v>
      </c>
      <c r="L27" s="12">
        <v>4</v>
      </c>
      <c r="M27" s="13">
        <f>L27*C27</f>
        <v>25001.360000000001</v>
      </c>
      <c r="N27" s="12">
        <v>1</v>
      </c>
      <c r="O27" s="13">
        <f>N27*C27</f>
        <v>6250.34</v>
      </c>
      <c r="P27" s="12">
        <v>0</v>
      </c>
      <c r="Q27" s="13">
        <f>P27*C27</f>
        <v>0</v>
      </c>
      <c r="R27" s="28"/>
      <c r="S27" s="28"/>
      <c r="T27" s="28"/>
      <c r="U27" s="28"/>
      <c r="V27" s="12">
        <v>2</v>
      </c>
      <c r="W27" s="13">
        <f>C27*V27</f>
        <v>12500.68</v>
      </c>
      <c r="X27" s="12">
        <v>0</v>
      </c>
      <c r="Y27" s="13">
        <f>X27*C27</f>
        <v>0</v>
      </c>
      <c r="Z27" s="12">
        <v>1</v>
      </c>
      <c r="AA27" s="13">
        <f>Z27*C27</f>
        <v>6250.34</v>
      </c>
      <c r="AB27" s="17"/>
    </row>
    <row r="28" spans="1:33" x14ac:dyDescent="0.25">
      <c r="A28" s="7" t="s">
        <v>1</v>
      </c>
      <c r="B28" s="8">
        <v>5807.23</v>
      </c>
      <c r="C28" s="9">
        <f>B28*1.08</f>
        <v>6271.8083999999999</v>
      </c>
      <c r="D28" s="10">
        <v>3</v>
      </c>
      <c r="E28" s="11">
        <f t="shared" ref="E28:E32" si="31">D28*C28</f>
        <v>18815.425199999998</v>
      </c>
      <c r="F28" s="26">
        <v>0</v>
      </c>
      <c r="G28" s="13">
        <f t="shared" ref="G28:G32" si="32">F28*C28</f>
        <v>0</v>
      </c>
      <c r="H28" s="26">
        <v>0</v>
      </c>
      <c r="I28" s="13">
        <f t="shared" ref="I28:I32" si="33">H28*C28</f>
        <v>0</v>
      </c>
      <c r="J28" s="12">
        <v>1</v>
      </c>
      <c r="K28" s="13">
        <f t="shared" ref="K28:K32" si="34">J28*C28</f>
        <v>6271.8083999999999</v>
      </c>
      <c r="L28" s="12">
        <v>5</v>
      </c>
      <c r="M28" s="13">
        <f t="shared" ref="M28:M32" si="35">L28*C28</f>
        <v>31359.042000000001</v>
      </c>
      <c r="N28" s="12">
        <v>0</v>
      </c>
      <c r="O28" s="13">
        <f t="shared" ref="O28:O32" si="36">N28*C28</f>
        <v>0</v>
      </c>
      <c r="P28" s="12">
        <v>0</v>
      </c>
      <c r="Q28" s="13">
        <f t="shared" ref="Q28:Q32" si="37">P28*C28</f>
        <v>0</v>
      </c>
      <c r="R28" s="28"/>
      <c r="S28" s="28"/>
      <c r="T28" s="28"/>
      <c r="U28" s="28"/>
      <c r="V28" s="12">
        <v>2</v>
      </c>
      <c r="W28" s="13">
        <f t="shared" ref="W28:W32" si="38">C28*V28</f>
        <v>12543.6168</v>
      </c>
      <c r="X28" s="12">
        <v>1</v>
      </c>
      <c r="Y28" s="13">
        <f t="shared" ref="Y28:Y32" si="39">X28*C28</f>
        <v>6271.8083999999999</v>
      </c>
      <c r="Z28" s="12">
        <v>2</v>
      </c>
      <c r="AA28" s="13">
        <f t="shared" ref="AA28:AA32" si="40">Z28*C28</f>
        <v>12543.6168</v>
      </c>
      <c r="AB28" s="17"/>
    </row>
    <row r="29" spans="1:33" x14ac:dyDescent="0.25">
      <c r="A29" s="7" t="s">
        <v>2</v>
      </c>
      <c r="B29" s="8">
        <v>6682.75</v>
      </c>
      <c r="C29" s="9">
        <f>B29</f>
        <v>6682.75</v>
      </c>
      <c r="D29" s="10">
        <v>0</v>
      </c>
      <c r="E29" s="11">
        <f t="shared" si="31"/>
        <v>0</v>
      </c>
      <c r="F29" s="26">
        <v>2</v>
      </c>
      <c r="G29" s="13">
        <f t="shared" si="32"/>
        <v>13365.5</v>
      </c>
      <c r="H29" s="26">
        <v>0</v>
      </c>
      <c r="I29" s="13">
        <f t="shared" si="33"/>
        <v>0</v>
      </c>
      <c r="J29" s="12">
        <v>6</v>
      </c>
      <c r="K29" s="13">
        <f t="shared" si="34"/>
        <v>40096.5</v>
      </c>
      <c r="L29" s="12">
        <v>0</v>
      </c>
      <c r="M29" s="13">
        <f t="shared" si="35"/>
        <v>0</v>
      </c>
      <c r="N29" s="12">
        <v>0</v>
      </c>
      <c r="O29" s="13">
        <f t="shared" si="36"/>
        <v>0</v>
      </c>
      <c r="P29" s="12">
        <v>1</v>
      </c>
      <c r="Q29" s="13">
        <f t="shared" si="37"/>
        <v>6682.75</v>
      </c>
      <c r="R29" s="28"/>
      <c r="S29" s="28"/>
      <c r="T29" s="28"/>
      <c r="U29" s="28"/>
      <c r="V29" s="12">
        <v>1</v>
      </c>
      <c r="W29" s="13">
        <f t="shared" si="38"/>
        <v>6682.75</v>
      </c>
      <c r="X29" s="12">
        <v>0</v>
      </c>
      <c r="Y29" s="13">
        <f t="shared" si="39"/>
        <v>0</v>
      </c>
      <c r="Z29" s="12">
        <v>0</v>
      </c>
      <c r="AA29" s="13">
        <f t="shared" si="40"/>
        <v>0</v>
      </c>
      <c r="AB29" s="17"/>
    </row>
    <row r="30" spans="1:33" x14ac:dyDescent="0.25">
      <c r="A30" s="7" t="s">
        <v>3</v>
      </c>
      <c r="B30" s="8">
        <v>4952.37</v>
      </c>
      <c r="C30" s="9">
        <f>B30*1.08</f>
        <v>5348.5596000000005</v>
      </c>
      <c r="D30" s="10">
        <v>2</v>
      </c>
      <c r="E30" s="11">
        <f t="shared" si="31"/>
        <v>10697.119200000001</v>
      </c>
      <c r="F30" s="26">
        <v>0</v>
      </c>
      <c r="G30" s="13">
        <f t="shared" si="32"/>
        <v>0</v>
      </c>
      <c r="H30" s="26">
        <v>0</v>
      </c>
      <c r="I30" s="13">
        <f t="shared" si="33"/>
        <v>0</v>
      </c>
      <c r="J30" s="12">
        <v>0</v>
      </c>
      <c r="K30" s="13">
        <f t="shared" si="34"/>
        <v>0</v>
      </c>
      <c r="L30" s="12">
        <v>0</v>
      </c>
      <c r="M30" s="13">
        <f t="shared" si="35"/>
        <v>0</v>
      </c>
      <c r="N30" s="12">
        <v>2</v>
      </c>
      <c r="O30" s="13">
        <f t="shared" si="36"/>
        <v>10697.119200000001</v>
      </c>
      <c r="P30" s="12">
        <v>0</v>
      </c>
      <c r="Q30" s="13">
        <f t="shared" si="37"/>
        <v>0</v>
      </c>
      <c r="R30" s="28"/>
      <c r="S30" s="28"/>
      <c r="T30" s="28"/>
      <c r="U30" s="28"/>
      <c r="V30" s="12">
        <v>2</v>
      </c>
      <c r="W30" s="13">
        <f t="shared" si="38"/>
        <v>10697.119200000001</v>
      </c>
      <c r="X30" s="12">
        <v>0</v>
      </c>
      <c r="Y30" s="13">
        <f t="shared" si="39"/>
        <v>0</v>
      </c>
      <c r="Z30" s="12">
        <v>3</v>
      </c>
      <c r="AA30" s="13">
        <f t="shared" si="40"/>
        <v>16045.678800000002</v>
      </c>
      <c r="AB30" s="17"/>
    </row>
    <row r="31" spans="1:33" x14ac:dyDescent="0.25">
      <c r="A31" s="7" t="s">
        <v>4</v>
      </c>
      <c r="B31" s="8">
        <v>7238.78</v>
      </c>
      <c r="C31" s="9">
        <f>B31*0.9</f>
        <v>6514.902</v>
      </c>
      <c r="D31" s="10">
        <v>1</v>
      </c>
      <c r="E31" s="11">
        <f t="shared" si="31"/>
        <v>6514.902</v>
      </c>
      <c r="F31" s="26">
        <v>0</v>
      </c>
      <c r="G31" s="13">
        <f t="shared" si="32"/>
        <v>0</v>
      </c>
      <c r="H31" s="26">
        <v>3</v>
      </c>
      <c r="I31" s="13">
        <f t="shared" si="33"/>
        <v>19544.705999999998</v>
      </c>
      <c r="J31" s="12">
        <v>0</v>
      </c>
      <c r="K31" s="13">
        <f t="shared" si="34"/>
        <v>0</v>
      </c>
      <c r="L31" s="12">
        <v>1</v>
      </c>
      <c r="M31" s="13">
        <f t="shared" si="35"/>
        <v>6514.902</v>
      </c>
      <c r="N31" s="12">
        <v>0</v>
      </c>
      <c r="O31" s="13">
        <f t="shared" si="36"/>
        <v>0</v>
      </c>
      <c r="P31" s="12">
        <v>4</v>
      </c>
      <c r="Q31" s="13">
        <f t="shared" si="37"/>
        <v>26059.608</v>
      </c>
      <c r="R31" s="28"/>
      <c r="S31" s="28"/>
      <c r="T31" s="28"/>
      <c r="U31" s="28"/>
      <c r="V31" s="12">
        <v>0</v>
      </c>
      <c r="W31" s="13">
        <f t="shared" si="38"/>
        <v>0</v>
      </c>
      <c r="X31" s="12">
        <v>4</v>
      </c>
      <c r="Y31" s="13">
        <f t="shared" si="39"/>
        <v>26059.608</v>
      </c>
      <c r="Z31" s="12">
        <v>0</v>
      </c>
      <c r="AA31" s="13">
        <f t="shared" si="40"/>
        <v>0</v>
      </c>
      <c r="AB31" s="17"/>
    </row>
    <row r="32" spans="1:33" x14ac:dyDescent="0.25">
      <c r="A32" s="18" t="s">
        <v>5</v>
      </c>
      <c r="B32" s="19">
        <v>8563.56</v>
      </c>
      <c r="C32" s="20">
        <f>B32*0.9</f>
        <v>7707.2039999999997</v>
      </c>
      <c r="D32" s="21">
        <v>0</v>
      </c>
      <c r="E32" s="11">
        <f t="shared" si="31"/>
        <v>0</v>
      </c>
      <c r="F32" s="27">
        <v>4</v>
      </c>
      <c r="G32" s="13">
        <f t="shared" si="32"/>
        <v>30828.815999999999</v>
      </c>
      <c r="H32" s="27">
        <v>0</v>
      </c>
      <c r="I32" s="13">
        <f t="shared" si="33"/>
        <v>0</v>
      </c>
      <c r="J32" s="14">
        <v>2</v>
      </c>
      <c r="K32" s="13">
        <f t="shared" si="34"/>
        <v>15414.407999999999</v>
      </c>
      <c r="L32" s="14">
        <v>2</v>
      </c>
      <c r="M32" s="13">
        <f t="shared" si="35"/>
        <v>15414.407999999999</v>
      </c>
      <c r="N32" s="14">
        <v>0</v>
      </c>
      <c r="O32" s="13">
        <f t="shared" si="36"/>
        <v>0</v>
      </c>
      <c r="P32" s="14">
        <v>3</v>
      </c>
      <c r="Q32" s="13">
        <f t="shared" si="37"/>
        <v>23121.612000000001</v>
      </c>
      <c r="R32" s="29"/>
      <c r="S32" s="29"/>
      <c r="T32" s="29"/>
      <c r="U32" s="29"/>
      <c r="V32" s="14">
        <v>0</v>
      </c>
      <c r="W32" s="13">
        <f t="shared" si="38"/>
        <v>0</v>
      </c>
      <c r="X32" s="14">
        <v>0</v>
      </c>
      <c r="Y32" s="13">
        <f t="shared" si="39"/>
        <v>0</v>
      </c>
      <c r="Z32" s="12">
        <v>1</v>
      </c>
      <c r="AA32" s="13">
        <f t="shared" si="40"/>
        <v>7707.2039999999997</v>
      </c>
      <c r="AB32" s="6" t="s">
        <v>28</v>
      </c>
    </row>
    <row r="33" spans="1:28" x14ac:dyDescent="0.25">
      <c r="A33" s="12"/>
      <c r="B33" s="14"/>
      <c r="C33" s="15"/>
      <c r="D33" s="37">
        <f>SUM(E27:E32)</f>
        <v>36027.446400000001</v>
      </c>
      <c r="E33" s="38"/>
      <c r="F33" s="37">
        <f t="shared" ref="F33:AA33" si="41">SUM(G27:G32)</f>
        <v>44194.315999999999</v>
      </c>
      <c r="G33" s="38"/>
      <c r="H33" s="37">
        <f t="shared" ref="H33:AA33" si="42">SUM(I27:I32)</f>
        <v>19544.705999999998</v>
      </c>
      <c r="I33" s="38"/>
      <c r="J33" s="37">
        <f t="shared" ref="J33:AA33" si="43">SUM(K27:K32)</f>
        <v>68033.056400000001</v>
      </c>
      <c r="K33" s="38"/>
      <c r="L33" s="37">
        <f t="shared" ref="L33:AA33" si="44">SUM(M27:M32)</f>
        <v>78289.712</v>
      </c>
      <c r="M33" s="38"/>
      <c r="N33" s="37">
        <f t="shared" ref="N33:AA33" si="45">SUM(O27:O32)</f>
        <v>16947.459200000001</v>
      </c>
      <c r="O33" s="38"/>
      <c r="P33" s="37">
        <f t="shared" ref="P33:AA33" si="46">SUM(Q27:Q32)</f>
        <v>55863.97</v>
      </c>
      <c r="Q33" s="38"/>
      <c r="R33" s="37">
        <f t="shared" ref="R33:AA33" si="47">SUM(S27:S32)</f>
        <v>0</v>
      </c>
      <c r="S33" s="38"/>
      <c r="T33" s="37">
        <f t="shared" ref="T33:AA33" si="48">SUM(U27:U32)</f>
        <v>0</v>
      </c>
      <c r="U33" s="38"/>
      <c r="V33" s="37">
        <f t="shared" ref="V33:AA33" si="49">SUM(W27:W32)</f>
        <v>42424.165999999997</v>
      </c>
      <c r="W33" s="38"/>
      <c r="X33" s="37">
        <f t="shared" ref="X33:AA33" si="50">SUM(Y27:Y32)</f>
        <v>32331.416400000002</v>
      </c>
      <c r="Y33" s="38"/>
      <c r="Z33" s="37">
        <f t="shared" ref="Z33:AA33" si="51">SUM(AA27:AA32)</f>
        <v>42546.839599999999</v>
      </c>
      <c r="AA33" s="38"/>
      <c r="AB33" s="41">
        <f>SUM(D33:AA33)</f>
        <v>436203.08799999993</v>
      </c>
    </row>
    <row r="34" spans="1:28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x14ac:dyDescent="0.25">
      <c r="A35" s="1"/>
      <c r="B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8" x14ac:dyDescent="0.25">
      <c r="A36" s="1"/>
      <c r="B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46" spans="1:28" x14ac:dyDescent="0.25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x14ac:dyDescent="0.25">
      <c r="A47" s="1"/>
      <c r="B47" s="17"/>
      <c r="C47" s="1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7"/>
    </row>
    <row r="48" spans="1:28" x14ac:dyDescent="0.25">
      <c r="A48" s="1"/>
      <c r="B48" s="17"/>
      <c r="C48" s="1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5"/>
      <c r="S48" s="35"/>
      <c r="T48" s="35"/>
      <c r="U48" s="35"/>
      <c r="V48" s="36"/>
      <c r="W48" s="36"/>
      <c r="X48" s="36"/>
      <c r="Y48" s="36"/>
      <c r="Z48" s="36"/>
      <c r="AA48" s="36"/>
      <c r="AB48" s="17"/>
    </row>
    <row r="49" spans="1:28" x14ac:dyDescent="0.25">
      <c r="A49" s="1"/>
      <c r="B49" s="17"/>
      <c r="C49" s="1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5"/>
      <c r="S49" s="35"/>
      <c r="T49" s="35"/>
      <c r="U49" s="35"/>
      <c r="V49" s="36"/>
      <c r="W49" s="36"/>
      <c r="X49" s="36"/>
      <c r="Y49" s="36"/>
      <c r="Z49" s="36"/>
      <c r="AA49" s="36"/>
      <c r="AB49" s="17"/>
    </row>
    <row r="50" spans="1:28" x14ac:dyDescent="0.25">
      <c r="A50" s="1"/>
      <c r="B50" s="17"/>
      <c r="C50" s="1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5"/>
      <c r="S50" s="35"/>
      <c r="T50" s="35"/>
      <c r="U50" s="35"/>
      <c r="V50" s="36"/>
      <c r="W50" s="36"/>
      <c r="X50" s="36"/>
      <c r="Y50" s="36"/>
      <c r="Z50" s="36"/>
      <c r="AA50" s="36"/>
      <c r="AB50" s="17"/>
    </row>
    <row r="51" spans="1:28" x14ac:dyDescent="0.25">
      <c r="B51" s="17"/>
      <c r="C51" s="1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5"/>
      <c r="S51" s="35"/>
      <c r="T51" s="35"/>
      <c r="U51" s="35"/>
      <c r="V51" s="36"/>
      <c r="W51" s="36"/>
      <c r="X51" s="36"/>
      <c r="Y51" s="36"/>
      <c r="Z51" s="36"/>
      <c r="AA51" s="36"/>
      <c r="AB51" s="17"/>
    </row>
    <row r="52" spans="1:28" x14ac:dyDescent="0.25">
      <c r="B52" s="17"/>
      <c r="C52" s="16"/>
      <c r="D52" s="36"/>
      <c r="E52" s="36"/>
      <c r="F52" s="35"/>
      <c r="G52" s="35"/>
      <c r="H52" s="35"/>
      <c r="I52" s="35"/>
      <c r="J52" s="35"/>
      <c r="K52" s="35"/>
      <c r="L52" s="36"/>
      <c r="M52" s="36"/>
      <c r="N52" s="35"/>
      <c r="O52" s="35"/>
      <c r="P52" s="36"/>
      <c r="Q52" s="36"/>
      <c r="R52" s="35"/>
      <c r="S52" s="35"/>
      <c r="T52" s="35"/>
      <c r="U52" s="35"/>
      <c r="V52" s="36"/>
      <c r="W52" s="36"/>
      <c r="X52" s="36"/>
      <c r="Y52" s="36"/>
      <c r="Z52" s="36"/>
      <c r="AA52" s="36"/>
      <c r="AB52" s="17"/>
    </row>
    <row r="53" spans="1:28" x14ac:dyDescent="0.25">
      <c r="B53" s="17"/>
      <c r="C53" s="16"/>
      <c r="D53" s="39"/>
      <c r="E53" s="40"/>
      <c r="F53" s="39"/>
      <c r="G53" s="40"/>
      <c r="H53" s="39"/>
      <c r="I53" s="40"/>
      <c r="J53" s="39"/>
      <c r="K53" s="40"/>
      <c r="L53" s="39"/>
      <c r="M53" s="40"/>
      <c r="N53" s="39"/>
      <c r="O53" s="40"/>
      <c r="P53" s="39"/>
      <c r="Q53" s="40"/>
      <c r="R53" s="39"/>
      <c r="S53" s="40"/>
      <c r="T53" s="39"/>
      <c r="U53" s="40"/>
      <c r="V53" s="39"/>
      <c r="W53" s="40"/>
      <c r="X53" s="39"/>
      <c r="Y53" s="40"/>
      <c r="Z53" s="39"/>
      <c r="AA53" s="40"/>
      <c r="AB53" s="34"/>
    </row>
    <row r="54" spans="1:28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x14ac:dyDescent="0.25">
      <c r="A58" s="1"/>
      <c r="B58" s="17"/>
      <c r="C58" s="16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17"/>
    </row>
    <row r="59" spans="1:28" x14ac:dyDescent="0.25">
      <c r="A59" s="1"/>
      <c r="B59" s="17"/>
      <c r="C59" s="1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17"/>
    </row>
    <row r="60" spans="1:28" x14ac:dyDescent="0.25">
      <c r="A60" s="1"/>
      <c r="B60" s="17"/>
      <c r="C60" s="1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17"/>
    </row>
    <row r="61" spans="1:28" x14ac:dyDescent="0.25">
      <c r="A61" s="1"/>
      <c r="B61" s="16"/>
      <c r="C61" s="1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4"/>
    </row>
    <row r="62" spans="1:2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</sheetData>
  <mergeCells count="260">
    <mergeCell ref="AF21:AG21"/>
    <mergeCell ref="AD21:AE21"/>
    <mergeCell ref="AD20:AE20"/>
    <mergeCell ref="AF20:AG20"/>
    <mergeCell ref="AD22:AE22"/>
    <mergeCell ref="AF22:AG22"/>
    <mergeCell ref="P61:Q61"/>
    <mergeCell ref="R61:S61"/>
    <mergeCell ref="T61:U61"/>
    <mergeCell ref="V61:W61"/>
    <mergeCell ref="X61:Y61"/>
    <mergeCell ref="Z61:AA61"/>
    <mergeCell ref="D61:E61"/>
    <mergeCell ref="F61:G61"/>
    <mergeCell ref="H61:I61"/>
    <mergeCell ref="J61:K61"/>
    <mergeCell ref="L61:M61"/>
    <mergeCell ref="N61:O61"/>
    <mergeCell ref="P60:Q60"/>
    <mergeCell ref="R60:S60"/>
    <mergeCell ref="T60:U60"/>
    <mergeCell ref="V60:W60"/>
    <mergeCell ref="X60:Y60"/>
    <mergeCell ref="Z60:AA60"/>
    <mergeCell ref="D60:E60"/>
    <mergeCell ref="F60:G60"/>
    <mergeCell ref="H60:I60"/>
    <mergeCell ref="J60:K60"/>
    <mergeCell ref="L60:M60"/>
    <mergeCell ref="N60:O60"/>
    <mergeCell ref="P59:Q59"/>
    <mergeCell ref="R59:S59"/>
    <mergeCell ref="T59:U59"/>
    <mergeCell ref="V59:W59"/>
    <mergeCell ref="X59:Y59"/>
    <mergeCell ref="Z59:AA59"/>
    <mergeCell ref="D59:E59"/>
    <mergeCell ref="F59:G59"/>
    <mergeCell ref="H59:I59"/>
    <mergeCell ref="J59:K59"/>
    <mergeCell ref="L59:M59"/>
    <mergeCell ref="N59:O59"/>
    <mergeCell ref="P58:Q58"/>
    <mergeCell ref="R58:S58"/>
    <mergeCell ref="T58:U58"/>
    <mergeCell ref="V58:W58"/>
    <mergeCell ref="X58:Y58"/>
    <mergeCell ref="Z58:AA58"/>
    <mergeCell ref="D58:E58"/>
    <mergeCell ref="F58:G58"/>
    <mergeCell ref="H58:I58"/>
    <mergeCell ref="J58:K58"/>
    <mergeCell ref="L58:M58"/>
    <mergeCell ref="N58:O58"/>
    <mergeCell ref="P53:Q53"/>
    <mergeCell ref="R53:S53"/>
    <mergeCell ref="T53:U53"/>
    <mergeCell ref="V53:W53"/>
    <mergeCell ref="X53:Y53"/>
    <mergeCell ref="Z53:AA53"/>
    <mergeCell ref="D53:E53"/>
    <mergeCell ref="F53:G53"/>
    <mergeCell ref="H53:I53"/>
    <mergeCell ref="J53:K53"/>
    <mergeCell ref="L53:M53"/>
    <mergeCell ref="N53:O53"/>
    <mergeCell ref="P52:Q52"/>
    <mergeCell ref="R52:S52"/>
    <mergeCell ref="T52:U52"/>
    <mergeCell ref="V52:W52"/>
    <mergeCell ref="X52:Y52"/>
    <mergeCell ref="Z52:AA52"/>
    <mergeCell ref="D52:E52"/>
    <mergeCell ref="F52:G52"/>
    <mergeCell ref="H52:I52"/>
    <mergeCell ref="J52:K52"/>
    <mergeCell ref="L52:M52"/>
    <mergeCell ref="N52:O52"/>
    <mergeCell ref="P51:Q51"/>
    <mergeCell ref="R51:S51"/>
    <mergeCell ref="T51:U51"/>
    <mergeCell ref="V51:W51"/>
    <mergeCell ref="X51:Y51"/>
    <mergeCell ref="Z51:AA51"/>
    <mergeCell ref="D51:E51"/>
    <mergeCell ref="F51:G51"/>
    <mergeCell ref="H51:I51"/>
    <mergeCell ref="J51:K51"/>
    <mergeCell ref="L51:M51"/>
    <mergeCell ref="N51:O51"/>
    <mergeCell ref="P50:Q50"/>
    <mergeCell ref="R50:S50"/>
    <mergeCell ref="T50:U50"/>
    <mergeCell ref="V50:W50"/>
    <mergeCell ref="X50:Y50"/>
    <mergeCell ref="Z50:AA50"/>
    <mergeCell ref="D50:E50"/>
    <mergeCell ref="F50:G50"/>
    <mergeCell ref="H50:I50"/>
    <mergeCell ref="J50:K50"/>
    <mergeCell ref="L50:M50"/>
    <mergeCell ref="N50:O50"/>
    <mergeCell ref="P49:Q49"/>
    <mergeCell ref="R49:S49"/>
    <mergeCell ref="T49:U49"/>
    <mergeCell ref="V49:W49"/>
    <mergeCell ref="X49:Y49"/>
    <mergeCell ref="Z49:AA49"/>
    <mergeCell ref="D49:E49"/>
    <mergeCell ref="F49:G49"/>
    <mergeCell ref="H49:I49"/>
    <mergeCell ref="J49:K49"/>
    <mergeCell ref="L49:M49"/>
    <mergeCell ref="N49:O49"/>
    <mergeCell ref="P48:Q48"/>
    <mergeCell ref="R48:S48"/>
    <mergeCell ref="T48:U48"/>
    <mergeCell ref="V48:W48"/>
    <mergeCell ref="X48:Y48"/>
    <mergeCell ref="Z48:AA48"/>
    <mergeCell ref="D48:E48"/>
    <mergeCell ref="F48:G48"/>
    <mergeCell ref="H48:I48"/>
    <mergeCell ref="J48:K48"/>
    <mergeCell ref="L48:M48"/>
    <mergeCell ref="N48:O48"/>
    <mergeCell ref="V33:W33"/>
    <mergeCell ref="X33:Y33"/>
    <mergeCell ref="Z33:AA33"/>
    <mergeCell ref="D47:E47"/>
    <mergeCell ref="F47:G47"/>
    <mergeCell ref="H47:I47"/>
    <mergeCell ref="J47:K47"/>
    <mergeCell ref="L47:M47"/>
    <mergeCell ref="N47:O47"/>
    <mergeCell ref="Z26:AA26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N26:O26"/>
    <mergeCell ref="P26:Q26"/>
    <mergeCell ref="R26:S26"/>
    <mergeCell ref="T26:U26"/>
    <mergeCell ref="V26:W26"/>
    <mergeCell ref="X26:Y26"/>
    <mergeCell ref="T15:U15"/>
    <mergeCell ref="V15:W15"/>
    <mergeCell ref="X15:Y15"/>
    <mergeCell ref="Z15:AA15"/>
    <mergeCell ref="A26:B26"/>
    <mergeCell ref="D26:E26"/>
    <mergeCell ref="F26:G26"/>
    <mergeCell ref="H26:I26"/>
    <mergeCell ref="J26:K26"/>
    <mergeCell ref="L26:M26"/>
    <mergeCell ref="H15:I15"/>
    <mergeCell ref="J15:K15"/>
    <mergeCell ref="L15:M15"/>
    <mergeCell ref="N15:O15"/>
    <mergeCell ref="P15:Q15"/>
    <mergeCell ref="R15:S15"/>
    <mergeCell ref="V23:W23"/>
    <mergeCell ref="X23:Y23"/>
    <mergeCell ref="Z23:AA23"/>
    <mergeCell ref="D23:E23"/>
    <mergeCell ref="J23:K23"/>
    <mergeCell ref="L23:M23"/>
    <mergeCell ref="N23:O23"/>
    <mergeCell ref="P23:Q23"/>
    <mergeCell ref="R23:S23"/>
    <mergeCell ref="T23:U23"/>
    <mergeCell ref="P22:Q22"/>
    <mergeCell ref="R22:S22"/>
    <mergeCell ref="T22:U22"/>
    <mergeCell ref="V22:W22"/>
    <mergeCell ref="X22:Y22"/>
    <mergeCell ref="Z22:AA22"/>
    <mergeCell ref="R21:S21"/>
    <mergeCell ref="T21:U21"/>
    <mergeCell ref="V21:W21"/>
    <mergeCell ref="X21:Y21"/>
    <mergeCell ref="Z21:AA21"/>
    <mergeCell ref="F22:G22"/>
    <mergeCell ref="H22:I22"/>
    <mergeCell ref="J22:K22"/>
    <mergeCell ref="L22:M22"/>
    <mergeCell ref="N22:O22"/>
    <mergeCell ref="T20:U20"/>
    <mergeCell ref="V20:W20"/>
    <mergeCell ref="X20:Y20"/>
    <mergeCell ref="Z20:AA20"/>
    <mergeCell ref="F21:G21"/>
    <mergeCell ref="H21:I21"/>
    <mergeCell ref="J21:K21"/>
    <mergeCell ref="L21:M21"/>
    <mergeCell ref="N21:O21"/>
    <mergeCell ref="P21:Q21"/>
    <mergeCell ref="V19:W19"/>
    <mergeCell ref="X19:Y19"/>
    <mergeCell ref="Z19:AA19"/>
    <mergeCell ref="F20:G20"/>
    <mergeCell ref="H20:I20"/>
    <mergeCell ref="J20:K20"/>
    <mergeCell ref="L20:M20"/>
    <mergeCell ref="N20:O20"/>
    <mergeCell ref="P20:Q20"/>
    <mergeCell ref="R20:S20"/>
    <mergeCell ref="X18:Y18"/>
    <mergeCell ref="Z18:AA18"/>
    <mergeCell ref="F19:G19"/>
    <mergeCell ref="H19:I19"/>
    <mergeCell ref="J19:K19"/>
    <mergeCell ref="L19:M19"/>
    <mergeCell ref="N19:O19"/>
    <mergeCell ref="P19:Q19"/>
    <mergeCell ref="R19:S19"/>
    <mergeCell ref="T19:U19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D20:E20"/>
    <mergeCell ref="D21:E21"/>
    <mergeCell ref="D22:E22"/>
    <mergeCell ref="F23:G23"/>
    <mergeCell ref="H23:I23"/>
    <mergeCell ref="X8:Y8"/>
    <mergeCell ref="Z8:AA8"/>
    <mergeCell ref="D17:E17"/>
    <mergeCell ref="F17:G17"/>
    <mergeCell ref="H17:I17"/>
    <mergeCell ref="J17:K17"/>
    <mergeCell ref="L17:M17"/>
    <mergeCell ref="N17:O17"/>
    <mergeCell ref="D15:E15"/>
    <mergeCell ref="F15:G15"/>
    <mergeCell ref="L8:M8"/>
    <mergeCell ref="N8:O8"/>
    <mergeCell ref="P8:Q8"/>
    <mergeCell ref="R8:S8"/>
    <mergeCell ref="T8:U8"/>
    <mergeCell ref="V8:W8"/>
    <mergeCell ref="A8:B8"/>
    <mergeCell ref="D8:E8"/>
    <mergeCell ref="F8:G8"/>
    <mergeCell ref="H8:I8"/>
    <mergeCell ref="J8:K8"/>
    <mergeCell ref="D18:E18"/>
    <mergeCell ref="D19:E1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2024-06-19T14:40:21Z</dcterms:created>
  <dcterms:modified xsi:type="dcterms:W3CDTF">2024-06-19T15:56:31Z</dcterms:modified>
</cp:coreProperties>
</file>