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8B2D7BC7-2C20-4EFD-A9F9-8C1C87641304}" xr6:coauthVersionLast="47" xr6:coauthVersionMax="47" xr10:uidLastSave="{00000000-0000-0000-0000-000000000000}"/>
  <bookViews>
    <workbookView xWindow="-120" yWindow="-120" windowWidth="24240" windowHeight="13140" xr2:uid="{9458A0F2-BA9C-4DC4-B77C-E609023A3A7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0" i="1" l="1"/>
  <c r="L31" i="1"/>
  <c r="L30" i="1"/>
  <c r="K31" i="1"/>
  <c r="O19" i="1"/>
  <c r="J31" i="1"/>
  <c r="N19" i="1"/>
  <c r="I31" i="1"/>
  <c r="M19" i="1"/>
  <c r="H31" i="1"/>
  <c r="L19" i="1"/>
  <c r="G31" i="1"/>
  <c r="K19" i="1"/>
  <c r="F31" i="1"/>
  <c r="J19" i="1"/>
  <c r="E31" i="1"/>
  <c r="I19" i="1"/>
  <c r="D31" i="1"/>
  <c r="H19" i="1"/>
  <c r="C31" i="1"/>
  <c r="G19" i="1"/>
  <c r="B31" i="1"/>
  <c r="F19" i="1"/>
  <c r="K30" i="1"/>
  <c r="O8" i="1"/>
  <c r="J30" i="1"/>
  <c r="N8" i="1"/>
  <c r="I30" i="1"/>
  <c r="M8" i="1"/>
  <c r="H30" i="1"/>
  <c r="L8" i="1"/>
  <c r="G30" i="1"/>
  <c r="K8" i="1"/>
  <c r="F30" i="1"/>
  <c r="J8" i="1"/>
  <c r="E30" i="1"/>
  <c r="I8" i="1"/>
  <c r="D30" i="1"/>
  <c r="H8" i="1"/>
  <c r="C30" i="1"/>
  <c r="G8" i="1"/>
  <c r="B30" i="1"/>
  <c r="F8" i="1"/>
  <c r="G27" i="1"/>
  <c r="F27" i="1"/>
  <c r="E27" i="1"/>
  <c r="Q22" i="1"/>
  <c r="G22" i="1"/>
  <c r="H22" i="1"/>
  <c r="I22" i="1"/>
  <c r="J22" i="1"/>
  <c r="K22" i="1"/>
  <c r="L22" i="1"/>
  <c r="M22" i="1"/>
  <c r="N22" i="1"/>
  <c r="O22" i="1"/>
  <c r="F22" i="1"/>
  <c r="G11" i="1"/>
  <c r="H11" i="1"/>
  <c r="I11" i="1"/>
  <c r="J11" i="1"/>
  <c r="K11" i="1"/>
  <c r="L11" i="1"/>
  <c r="M11" i="1"/>
  <c r="N11" i="1"/>
  <c r="O11" i="1"/>
  <c r="F11" i="1"/>
  <c r="P19" i="1" l="1"/>
  <c r="P8" i="1"/>
</calcChain>
</file>

<file path=xl/sharedStrings.xml><?xml version="1.0" encoding="utf-8"?>
<sst xmlns="http://schemas.openxmlformats.org/spreadsheetml/2006/main" count="57" uniqueCount="36">
  <si>
    <t xml:space="preserve">muebles </t>
  </si>
  <si>
    <t>precio</t>
  </si>
  <si>
    <t>comedor</t>
  </si>
  <si>
    <t>estufas</t>
  </si>
  <si>
    <t>lavadoras</t>
  </si>
  <si>
    <t>recamaras</t>
  </si>
  <si>
    <t>juego de salas</t>
  </si>
  <si>
    <t>refrigeradores</t>
  </si>
  <si>
    <t>empleados</t>
  </si>
  <si>
    <t>enero</t>
  </si>
  <si>
    <t>febrero</t>
  </si>
  <si>
    <t>marzo</t>
  </si>
  <si>
    <t>descuentos.</t>
  </si>
  <si>
    <t>impuesto</t>
  </si>
  <si>
    <t xml:space="preserve">total de ventas </t>
  </si>
  <si>
    <t>bono</t>
  </si>
  <si>
    <t>salario</t>
  </si>
  <si>
    <t>salario total</t>
  </si>
  <si>
    <t>abril</t>
  </si>
  <si>
    <t>mayo</t>
  </si>
  <si>
    <t>junio</t>
  </si>
  <si>
    <t>julio</t>
  </si>
  <si>
    <t xml:space="preserve">octubre </t>
  </si>
  <si>
    <t xml:space="preserve">ventas totales al año </t>
  </si>
  <si>
    <t xml:space="preserve">Gastos  </t>
  </si>
  <si>
    <t xml:space="preserve">renta </t>
  </si>
  <si>
    <t>gastos fijos</t>
  </si>
  <si>
    <t xml:space="preserve">invercion </t>
  </si>
  <si>
    <t>gatos anuales</t>
  </si>
  <si>
    <t>seldos</t>
  </si>
  <si>
    <t>total</t>
  </si>
  <si>
    <t xml:space="preserve">noviembre  </t>
  </si>
  <si>
    <t>diciembre</t>
  </si>
  <si>
    <t xml:space="preserve">ganancias </t>
  </si>
  <si>
    <t xml:space="preserve">totald de ventas </t>
  </si>
  <si>
    <t xml:space="preserve">ganancias totales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</si>
</sst>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Fill="1" applyBorder="1"/>
    <xf numFmtId="0" fontId="0" fillId="0" borderId="1" xfId="0" applyFill="1" applyBorder="1"/>
    <xf numFmtId="0" fontId="0" fillId="2" borderId="1" xfId="0" applyFill="1" applyBorder="1"/>
    <xf numFmtId="0" fontId="0" fillId="3" borderId="1" xfId="0" applyFill="1" applyBorder="1"/>
    <xf numFmtId="0" fontId="0" fillId="3" borderId="0" xfId="0" applyFill="1"/>
    <xf numFmtId="0" fontId="0" fillId="4" borderId="1" xfId="0" applyFill="1" applyBorder="1"/>
    <xf numFmtId="9" fontId="0" fillId="4" borderId="1" xfId="0" applyNumberFormat="1" applyFill="1" applyBorder="1"/>
    <xf numFmtId="0" fontId="0" fillId="4" borderId="0" xfId="0" applyFill="1"/>
    <xf numFmtId="0" fontId="1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9AC2C-9ECF-4BA9-B6BD-95AA3A3ED11C}">
  <dimension ref="A1:Q31"/>
  <sheetViews>
    <sheetView tabSelected="1" topLeftCell="A13" workbookViewId="0">
      <selection activeCell="M31" sqref="M31"/>
    </sheetView>
  </sheetViews>
  <sheetFormatPr baseColWidth="10" defaultRowHeight="15" x14ac:dyDescent="0.25"/>
  <cols>
    <col min="1" max="2" width="16.5703125" customWidth="1"/>
    <col min="4" max="4" width="11.7109375" bestFit="1" customWidth="1"/>
    <col min="5" max="5" width="11.7109375" customWidth="1"/>
    <col min="14" max="14" width="11.85546875" customWidth="1"/>
    <col min="16" max="16" width="17.5703125" customWidth="1"/>
    <col min="17" max="17" width="14" customWidth="1"/>
  </cols>
  <sheetData>
    <row r="1" spans="1:17" x14ac:dyDescent="0.25">
      <c r="A1" s="5" t="s">
        <v>8</v>
      </c>
      <c r="B1" s="5" t="s">
        <v>0</v>
      </c>
      <c r="C1" s="5" t="s">
        <v>1</v>
      </c>
      <c r="D1" s="5" t="s">
        <v>12</v>
      </c>
      <c r="E1" s="5" t="s">
        <v>13</v>
      </c>
      <c r="F1" s="5" t="s">
        <v>9</v>
      </c>
      <c r="G1" s="5" t="s">
        <v>10</v>
      </c>
      <c r="H1" s="5" t="s">
        <v>11</v>
      </c>
      <c r="I1" s="5" t="s">
        <v>18</v>
      </c>
      <c r="J1" s="5" t="s">
        <v>19</v>
      </c>
      <c r="K1" s="5" t="s">
        <v>20</v>
      </c>
      <c r="L1" s="5" t="s">
        <v>21</v>
      </c>
      <c r="M1" s="5" t="s">
        <v>22</v>
      </c>
      <c r="N1" s="5" t="s">
        <v>31</v>
      </c>
      <c r="O1" s="5" t="s">
        <v>32</v>
      </c>
      <c r="P1" s="5" t="s">
        <v>23</v>
      </c>
      <c r="Q1" s="5" t="s">
        <v>8</v>
      </c>
    </row>
    <row r="2" spans="1:17" x14ac:dyDescent="0.25">
      <c r="A2" s="2"/>
      <c r="B2" s="6" t="s">
        <v>2</v>
      </c>
      <c r="C2" s="8">
        <v>6250.34</v>
      </c>
      <c r="D2" s="8"/>
      <c r="E2" s="8"/>
      <c r="F2" s="8"/>
      <c r="G2" s="8">
        <v>1</v>
      </c>
      <c r="H2" s="8"/>
      <c r="I2" s="8">
        <v>3</v>
      </c>
      <c r="J2" s="8">
        <v>6</v>
      </c>
      <c r="K2" s="8">
        <v>1</v>
      </c>
      <c r="L2" s="8"/>
      <c r="M2" s="8">
        <v>4</v>
      </c>
      <c r="N2" s="8"/>
      <c r="O2" s="8">
        <v>3</v>
      </c>
      <c r="P2" s="8"/>
      <c r="Q2" s="8"/>
    </row>
    <row r="3" spans="1:17" x14ac:dyDescent="0.25">
      <c r="A3" s="2"/>
      <c r="B3" s="6" t="s">
        <v>3</v>
      </c>
      <c r="C3" s="8">
        <v>5807.23</v>
      </c>
      <c r="D3" s="8"/>
      <c r="E3" s="9">
        <v>0.08</v>
      </c>
      <c r="F3" s="8">
        <v>1</v>
      </c>
      <c r="G3" s="8"/>
      <c r="H3" s="8"/>
      <c r="I3" s="8"/>
      <c r="J3" s="8">
        <v>7</v>
      </c>
      <c r="K3" s="8"/>
      <c r="L3" s="8"/>
      <c r="M3" s="8">
        <v>1</v>
      </c>
      <c r="N3" s="8">
        <v>4</v>
      </c>
      <c r="O3" s="8">
        <v>4</v>
      </c>
      <c r="P3" s="8"/>
      <c r="Q3" s="8"/>
    </row>
    <row r="4" spans="1:17" x14ac:dyDescent="0.25">
      <c r="A4" s="2"/>
      <c r="B4" s="6" t="s">
        <v>4</v>
      </c>
      <c r="C4" s="8">
        <v>6682.75</v>
      </c>
      <c r="D4" s="8"/>
      <c r="E4" s="8"/>
      <c r="F4" s="8"/>
      <c r="G4" s="8">
        <v>4</v>
      </c>
      <c r="H4" s="8">
        <v>4</v>
      </c>
      <c r="I4" s="8">
        <v>1</v>
      </c>
      <c r="J4" s="8"/>
      <c r="K4" s="8"/>
      <c r="L4" s="8">
        <v>3</v>
      </c>
      <c r="M4" s="8">
        <v>4</v>
      </c>
      <c r="N4" s="8"/>
      <c r="O4" s="8">
        <v>1</v>
      </c>
      <c r="P4" s="8"/>
      <c r="Q4" s="8"/>
    </row>
    <row r="5" spans="1:17" x14ac:dyDescent="0.25">
      <c r="A5" s="2"/>
      <c r="B5" s="6" t="s">
        <v>5</v>
      </c>
      <c r="C5" s="8">
        <v>4952.37</v>
      </c>
      <c r="D5" s="8"/>
      <c r="E5" s="9">
        <v>0.08</v>
      </c>
      <c r="F5" s="8">
        <v>4</v>
      </c>
      <c r="G5" s="8"/>
      <c r="H5" s="8"/>
      <c r="I5" s="8"/>
      <c r="J5" s="8"/>
      <c r="K5" s="8">
        <v>1</v>
      </c>
      <c r="L5" s="8"/>
      <c r="M5" s="8">
        <v>5</v>
      </c>
      <c r="N5" s="8"/>
      <c r="O5" s="8"/>
      <c r="P5" s="8"/>
      <c r="Q5" s="8"/>
    </row>
    <row r="6" spans="1:17" x14ac:dyDescent="0.25">
      <c r="A6" s="2"/>
      <c r="B6" s="6" t="s">
        <v>6</v>
      </c>
      <c r="C6" s="8">
        <v>7238.78</v>
      </c>
      <c r="D6" s="9">
        <v>0.1</v>
      </c>
      <c r="E6" s="8"/>
      <c r="F6" s="8">
        <v>2</v>
      </c>
      <c r="G6" s="8"/>
      <c r="H6" s="8"/>
      <c r="I6" s="8">
        <v>1</v>
      </c>
      <c r="J6" s="8">
        <v>2</v>
      </c>
      <c r="K6" s="8"/>
      <c r="L6" s="8">
        <v>2</v>
      </c>
      <c r="M6" s="8"/>
      <c r="N6" s="8">
        <v>1</v>
      </c>
      <c r="O6" s="8"/>
      <c r="P6" s="8"/>
      <c r="Q6" s="8"/>
    </row>
    <row r="7" spans="1:17" x14ac:dyDescent="0.25">
      <c r="A7" s="2"/>
      <c r="B7" s="6" t="s">
        <v>7</v>
      </c>
      <c r="C7" s="8">
        <v>8563.56</v>
      </c>
      <c r="D7" s="9">
        <v>0.1</v>
      </c>
      <c r="E7" s="8"/>
      <c r="F7" s="8"/>
      <c r="G7" s="8"/>
      <c r="H7" s="8"/>
      <c r="I7" s="8">
        <v>1</v>
      </c>
      <c r="J7" s="8">
        <v>1</v>
      </c>
      <c r="K7" s="8"/>
      <c r="L7" s="8">
        <v>5</v>
      </c>
      <c r="M7" s="8"/>
      <c r="N7" s="8"/>
      <c r="O7" s="8">
        <v>3</v>
      </c>
      <c r="P7" s="8"/>
      <c r="Q7" s="8"/>
    </row>
    <row r="8" spans="1:17" x14ac:dyDescent="0.25">
      <c r="A8" s="2"/>
      <c r="B8" s="6" t="s">
        <v>14</v>
      </c>
      <c r="C8" s="8"/>
      <c r="D8" s="8"/>
      <c r="E8" s="8"/>
      <c r="F8" s="8">
        <f>( $C$2*F2)+(($C$3+($C$3*$E$3))*F3)+($C$4*F4)+(($C$5+($C$5*$E$5))*F5)+(($C$6-($C$6*$D$6))*F6)+(($C$7-($C$7*$D$7))*F7)</f>
        <v>40695.8508</v>
      </c>
      <c r="G8" s="8">
        <f>( $C$2*G2)+(($C$3+($C$3*$E$3))*G3)+($C$4*G4)+(($C$5+($C$5*$E$5))*G5)+(($C$6+($C$6*$D$6))*G6)+(($C$7+($C$7*$D$7))*G7)</f>
        <v>32981.339999999997</v>
      </c>
      <c r="H8" s="8">
        <f>( $C$2*H2)+(($C$3+($C$3*$E$3))*H3)+($C$4*H4)+(($C$5+($C$5*$E$5))*H5)+(($C$6+($C$6*$D$6))*H6)+(($C$7+($C$7*$D$7))*H7)</f>
        <v>26731</v>
      </c>
      <c r="I8" s="8">
        <f>( $C$2*I2)+(($C$3+($C$3*$E$3))*I3)+($C$4*I4)+(($C$5+($C$5*$E$5))*I5)+(($C$6+($C$6*$D$6))*I6)+(($C$7+($C$7*$D$7))*I7)</f>
        <v>42816.343999999997</v>
      </c>
      <c r="J8" s="8">
        <f>( $C$2*J2)+(($C$3+($C$3*$E$3))*J3)+($C$4*J4)+(($C$5+($C$5*$E$5))*J5)+(($C$6+($C$6*$D$6))*J6)+(($C$7+($C$7*$D$7))*J7)</f>
        <v>106749.9308</v>
      </c>
      <c r="K8" s="8">
        <f>( $C$2*K2)+(($C$3+($C$3*$E$3))*K3)+($C$4*K4)+(($C$5+($C$5*$E$5))*K5)+(($C$6+($C$6*$D$6))*K6)+(($C$7+($C$7*$D$7))*K7)</f>
        <v>11598.899600000001</v>
      </c>
      <c r="L8" s="8">
        <f>( $C$2*L2)+(($C$3+($C$3*$E$3))*L3)+($C$4*L4)+(($C$5+($C$5*$E$5))*L5)+(($C$6+($C$6*$D$6))*L6)+(($C$7+($C$7*$D$7))*L7)</f>
        <v>83073.145999999993</v>
      </c>
      <c r="M8" s="8">
        <f>( $C$2*M2)+(($C$3+($C$3*$E$3))*M3)+($C$4*M4)+(($C$5+($C$5*$E$5))*M5)+(($C$6+($C$6*$D$6))*M6)+(($C$7+($C$7*$D$7))*M7)</f>
        <v>84746.966400000005</v>
      </c>
      <c r="N8" s="8">
        <f>( $C$2*N2)+(($C$3+($C$3*$E$3))*N3)+($C$4*N4)+(($C$5+($C$5*$E$5))*N5)+(($C$6+($C$6*$D$6))*N6)+(($C$7+($C$7*$D$7))*N7)</f>
        <v>33049.891600000003</v>
      </c>
      <c r="O8" s="8">
        <f>( $C$2*O2)+(($C$3+($C$3*$E$3))*O3)+($C$4*O4)+(($C$5+($C$5*$E$5))*O5)+(($C$6+($C$6*$D$6))*O6)+(($C$7+($C$7*$D$7))*O7)</f>
        <v>78780.751599999989</v>
      </c>
      <c r="P8" s="8">
        <f>F8+G8+H8+I8+J8+K8+L8+M8+N8+O8</f>
        <v>541224.12079999992</v>
      </c>
      <c r="Q8" s="8"/>
    </row>
    <row r="9" spans="1:17" x14ac:dyDescent="0.25">
      <c r="A9" s="2"/>
      <c r="B9" s="6" t="s">
        <v>15</v>
      </c>
      <c r="C9" s="8"/>
      <c r="D9" s="8"/>
      <c r="E9" s="8"/>
      <c r="F9" s="8"/>
      <c r="G9" s="8"/>
      <c r="H9" s="8"/>
      <c r="I9" s="8"/>
      <c r="J9" s="8">
        <v>6000</v>
      </c>
      <c r="K9" s="8"/>
      <c r="L9" s="8">
        <v>6000</v>
      </c>
      <c r="M9" s="8">
        <v>6000</v>
      </c>
      <c r="N9" s="8"/>
      <c r="O9" s="8">
        <v>6000</v>
      </c>
      <c r="P9" s="8"/>
      <c r="Q9" s="8"/>
    </row>
    <row r="10" spans="1:17" x14ac:dyDescent="0.25">
      <c r="A10" s="2"/>
      <c r="B10" s="6" t="s">
        <v>16</v>
      </c>
      <c r="C10" s="8"/>
      <c r="D10" s="8"/>
      <c r="E10" s="8"/>
      <c r="F10" s="8">
        <v>6000</v>
      </c>
      <c r="G10" s="8">
        <v>6000</v>
      </c>
      <c r="H10" s="8">
        <v>6000</v>
      </c>
      <c r="I10" s="8">
        <v>6000</v>
      </c>
      <c r="J10" s="8">
        <v>6000</v>
      </c>
      <c r="K10" s="8">
        <v>6000</v>
      </c>
      <c r="L10" s="8">
        <v>6000</v>
      </c>
      <c r="M10" s="8">
        <v>6000</v>
      </c>
      <c r="N10" s="8">
        <v>6000</v>
      </c>
      <c r="O10" s="8">
        <v>6000</v>
      </c>
      <c r="P10" s="8"/>
      <c r="Q10" s="8"/>
    </row>
    <row r="11" spans="1:17" x14ac:dyDescent="0.25">
      <c r="A11" s="2"/>
      <c r="B11" s="6" t="s">
        <v>17</v>
      </c>
      <c r="C11" s="8"/>
      <c r="D11" s="8"/>
      <c r="E11" s="8"/>
      <c r="F11" s="8">
        <f>F10+F9</f>
        <v>6000</v>
      </c>
      <c r="G11" s="8">
        <f t="shared" ref="G11:O11" si="0">G10+G9</f>
        <v>6000</v>
      </c>
      <c r="H11" s="8">
        <f t="shared" si="0"/>
        <v>6000</v>
      </c>
      <c r="I11" s="8">
        <f t="shared" si="0"/>
        <v>6000</v>
      </c>
      <c r="J11" s="8">
        <f t="shared" si="0"/>
        <v>12000</v>
      </c>
      <c r="K11" s="8">
        <f t="shared" si="0"/>
        <v>6000</v>
      </c>
      <c r="L11" s="8">
        <f t="shared" si="0"/>
        <v>12000</v>
      </c>
      <c r="M11" s="8">
        <f t="shared" si="0"/>
        <v>12000</v>
      </c>
      <c r="N11" s="8">
        <f t="shared" si="0"/>
        <v>6000</v>
      </c>
      <c r="O11" s="8">
        <f t="shared" si="0"/>
        <v>12000</v>
      </c>
      <c r="P11" s="8"/>
      <c r="Q11" s="8"/>
    </row>
    <row r="12" spans="1:17" x14ac:dyDescent="0.25">
      <c r="B12" s="7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</row>
    <row r="13" spans="1:17" x14ac:dyDescent="0.25">
      <c r="A13" s="2"/>
      <c r="B13" s="6" t="s">
        <v>2</v>
      </c>
      <c r="C13" s="8">
        <v>6250.34</v>
      </c>
      <c r="D13" s="8"/>
      <c r="E13" s="8"/>
      <c r="F13" s="8"/>
      <c r="G13" s="8"/>
      <c r="H13" s="8"/>
      <c r="I13" s="8">
        <v>1</v>
      </c>
      <c r="J13" s="8">
        <v>4</v>
      </c>
      <c r="K13" s="8">
        <v>1</v>
      </c>
      <c r="L13" s="8"/>
      <c r="M13" s="8">
        <v>2</v>
      </c>
      <c r="N13" s="8"/>
      <c r="O13" s="8"/>
      <c r="P13" s="8"/>
      <c r="Q13" s="8"/>
    </row>
    <row r="14" spans="1:17" x14ac:dyDescent="0.25">
      <c r="A14" s="2"/>
      <c r="B14" s="6" t="s">
        <v>3</v>
      </c>
      <c r="C14" s="8">
        <v>5807.23</v>
      </c>
      <c r="D14" s="8"/>
      <c r="E14" s="9">
        <v>0.08</v>
      </c>
      <c r="F14" s="8">
        <v>3</v>
      </c>
      <c r="G14" s="8"/>
      <c r="H14" s="8"/>
      <c r="I14" s="8">
        <v>1</v>
      </c>
      <c r="J14" s="8">
        <v>5</v>
      </c>
      <c r="K14" s="8"/>
      <c r="L14" s="8"/>
      <c r="M14" s="8">
        <v>2</v>
      </c>
      <c r="N14" s="8">
        <v>1</v>
      </c>
      <c r="O14" s="8">
        <v>2</v>
      </c>
      <c r="P14" s="8"/>
      <c r="Q14" s="8"/>
    </row>
    <row r="15" spans="1:17" x14ac:dyDescent="0.25">
      <c r="A15" s="2"/>
      <c r="B15" s="6" t="s">
        <v>4</v>
      </c>
      <c r="C15" s="8">
        <v>6682.75</v>
      </c>
      <c r="D15" s="8"/>
      <c r="E15" s="8"/>
      <c r="F15" s="8"/>
      <c r="G15" s="8">
        <v>2</v>
      </c>
      <c r="H15" s="8"/>
      <c r="I15" s="8">
        <v>6</v>
      </c>
      <c r="J15" s="8"/>
      <c r="K15" s="8"/>
      <c r="L15" s="8">
        <v>1</v>
      </c>
      <c r="M15" s="8">
        <v>1</v>
      </c>
      <c r="N15" s="8"/>
      <c r="O15" s="8"/>
      <c r="P15" s="8"/>
      <c r="Q15" s="8"/>
    </row>
    <row r="16" spans="1:17" x14ac:dyDescent="0.25">
      <c r="A16" s="2"/>
      <c r="B16" s="6" t="s">
        <v>5</v>
      </c>
      <c r="C16" s="8">
        <v>4952.37</v>
      </c>
      <c r="D16" s="8"/>
      <c r="E16" s="9">
        <v>0.08</v>
      </c>
      <c r="F16" s="8">
        <v>2</v>
      </c>
      <c r="G16" s="8"/>
      <c r="H16" s="8"/>
      <c r="I16" s="8"/>
      <c r="J16" s="8">
        <v>1</v>
      </c>
      <c r="K16" s="8">
        <v>2</v>
      </c>
      <c r="L16" s="8"/>
      <c r="M16" s="8">
        <v>2</v>
      </c>
      <c r="N16" s="8">
        <v>4</v>
      </c>
      <c r="O16" s="8">
        <v>3</v>
      </c>
      <c r="P16" s="8"/>
      <c r="Q16" s="8"/>
    </row>
    <row r="17" spans="1:17" x14ac:dyDescent="0.25">
      <c r="A17" s="2"/>
      <c r="B17" s="6" t="s">
        <v>6</v>
      </c>
      <c r="C17" s="8">
        <v>7238.78</v>
      </c>
      <c r="D17" s="9">
        <v>0.1</v>
      </c>
      <c r="E17" s="8"/>
      <c r="F17" s="8">
        <v>1</v>
      </c>
      <c r="G17" s="8"/>
      <c r="H17" s="8">
        <v>3</v>
      </c>
      <c r="I17" s="8"/>
      <c r="J17" s="8"/>
      <c r="K17" s="8"/>
      <c r="L17" s="8">
        <v>4</v>
      </c>
      <c r="M17" s="8"/>
      <c r="N17" s="8"/>
      <c r="O17" s="8"/>
      <c r="P17" s="8"/>
      <c r="Q17" s="8"/>
    </row>
    <row r="18" spans="1:17" x14ac:dyDescent="0.25">
      <c r="A18" s="2"/>
      <c r="B18" s="6" t="s">
        <v>7</v>
      </c>
      <c r="C18" s="8">
        <v>8563.56</v>
      </c>
      <c r="D18" s="9">
        <v>0.1</v>
      </c>
      <c r="E18" s="8"/>
      <c r="F18" s="8"/>
      <c r="G18" s="8">
        <v>4</v>
      </c>
      <c r="H18" s="8"/>
      <c r="I18" s="8">
        <v>2</v>
      </c>
      <c r="J18" s="8">
        <v>2</v>
      </c>
      <c r="K18" s="8"/>
      <c r="L18" s="8">
        <v>3</v>
      </c>
      <c r="M18" s="8"/>
      <c r="N18" s="8"/>
      <c r="O18" s="8">
        <v>1</v>
      </c>
      <c r="P18" s="8"/>
      <c r="Q18" s="8"/>
    </row>
    <row r="19" spans="1:17" x14ac:dyDescent="0.25">
      <c r="A19" s="2"/>
      <c r="B19" s="6" t="s">
        <v>14</v>
      </c>
      <c r="C19" s="8"/>
      <c r="D19" s="8"/>
      <c r="E19" s="8"/>
      <c r="F19" s="8">
        <f>( $C$2*F13)+(($C$3+($C$3*$E$3))*F14)+($C$4*F15)+(($C$5+($C$5*$E$5))*F16)+(($C$6-($C$6*$D$6))*F17)+(($C$7-($C$7*$D$7))*F18)</f>
        <v>36027.446400000001</v>
      </c>
      <c r="G19" s="8">
        <f>( $C$2*G13)+(($C$3+($C$3*$E$3))*G14)+($C$4*G15)+(($C$5+($C$5*$E$5))*G16)+(($C$6-($C$6*$D$6))*G17)+(($C$7-($C$7*$D$7))*G18)</f>
        <v>44194.315999999999</v>
      </c>
      <c r="H19" s="8">
        <f>( $C$2*H13)+(($C$3+($C$3*$E$3))*H14)+($C$4*H15)+(($C$5+($C$5*$E$5))*H16)+(($C$6-($C$6*$D$6))*H17)+(($C$7-($C$7*$D$7))*H18)</f>
        <v>19544.705999999998</v>
      </c>
      <c r="I19" s="8">
        <f>( $C$2*I13)+(($C$3+($C$3*$E$3))*I14)+($C$4*I15)+(($C$5+($C$5*$E$5))*I16)+(($C$6-($C$6*$D$6))*I17)+(($C$7-($C$7*$D$7))*I18)</f>
        <v>68033.056400000001</v>
      </c>
      <c r="J19" s="8">
        <f>( $C$2*J13)+(($C$3+($C$3*$E$3))*J14)+($C$4*J15)+(($C$5+($C$5*$E$5))*J16)+(($C$6-($C$6*$D$6))*J17)+(($C$7-($C$7*$D$7))*J18)</f>
        <v>77123.369600000005</v>
      </c>
      <c r="K19" s="8">
        <f>( $C$2*K13)+(($C$3+($C$3*$E$3))*K14)+($C$4*K15)+(($C$5+($C$5*$E$5))*K16)+(($C$6-($C$6*$D$6))*K17)+(($C$7-($C$7*$D$7))*K18)</f>
        <v>16947.459199999998</v>
      </c>
      <c r="L19" s="8">
        <f>( $C$2*L13)+(($C$3+($C$3*$E$3))*L14)+($C$4*L15)+(($C$5+($C$5*$E$5))*L16)+(($C$6-($C$6*$D$6))*L17)+(($C$7-($C$7*$D$7))*L18)</f>
        <v>55863.97</v>
      </c>
      <c r="M19" s="8">
        <f>( $C$2*M13)+(($C$3+($C$3*$E$3))*M14)+($C$4*M15)+(($C$5+($C$5*$E$5))*M16)+(($C$6-($C$6*$D$6))*M17)+(($C$7-($C$7*$D$7))*M18)</f>
        <v>42424.165999999997</v>
      </c>
      <c r="N19" s="8">
        <f>( $C$2*N13)+(($C$3+($C$3*$E$3))*N14)+($C$4*N15)+(($C$5+($C$5*$E$5))*N16)+(($C$6-($C$6*$D$6))*N17)+(($C$7-($C$7*$D$7))*N18)</f>
        <v>27666.046799999996</v>
      </c>
      <c r="O19" s="8">
        <f>( $C$2*O13)+(($C$3+($C$3*$E$3))*O14)+($C$4*O15)+(($C$5+($C$5*$E$5))*O16)+(($C$6-($C$6*$D$6))*O17)+(($C$7-($C$7*$D$7))*O18)</f>
        <v>36296.499599999996</v>
      </c>
      <c r="P19" s="8">
        <f>F19+G19+H19+I19+J19+K19+L19+M19+N19+O19</f>
        <v>424121.03599999996</v>
      </c>
      <c r="Q19" s="8"/>
    </row>
    <row r="20" spans="1:17" x14ac:dyDescent="0.25">
      <c r="A20" s="2"/>
      <c r="B20" s="6" t="s">
        <v>15</v>
      </c>
      <c r="C20" s="8"/>
      <c r="D20" s="8"/>
      <c r="E20" s="8"/>
      <c r="F20" s="8"/>
      <c r="G20" s="8"/>
      <c r="H20" s="8"/>
      <c r="I20" s="8">
        <v>6000</v>
      </c>
      <c r="J20" s="8">
        <v>6000</v>
      </c>
      <c r="K20" s="8"/>
      <c r="L20" s="8">
        <v>6000</v>
      </c>
      <c r="M20" s="8"/>
      <c r="N20" s="8"/>
      <c r="O20" s="8"/>
      <c r="P20" s="8"/>
      <c r="Q20" s="8"/>
    </row>
    <row r="21" spans="1:17" x14ac:dyDescent="0.25">
      <c r="A21" s="2"/>
      <c r="B21" s="6" t="s">
        <v>16</v>
      </c>
      <c r="C21" s="8"/>
      <c r="D21" s="8"/>
      <c r="E21" s="8"/>
      <c r="F21" s="8">
        <v>6000</v>
      </c>
      <c r="G21" s="8">
        <v>6000</v>
      </c>
      <c r="H21" s="8">
        <v>6000</v>
      </c>
      <c r="I21" s="8">
        <v>6000</v>
      </c>
      <c r="J21" s="8">
        <v>6000</v>
      </c>
      <c r="K21" s="8">
        <v>6000</v>
      </c>
      <c r="L21" s="8">
        <v>6000</v>
      </c>
      <c r="M21" s="8">
        <v>6000</v>
      </c>
      <c r="N21" s="11">
        <v>6000</v>
      </c>
      <c r="O21" s="8">
        <v>6000</v>
      </c>
      <c r="P21" s="8"/>
      <c r="Q21" s="8"/>
    </row>
    <row r="22" spans="1:17" x14ac:dyDescent="0.25">
      <c r="A22" s="2"/>
      <c r="B22" s="6" t="s">
        <v>17</v>
      </c>
      <c r="C22" s="8"/>
      <c r="D22" s="8"/>
      <c r="E22" s="8"/>
      <c r="F22" s="8">
        <f>F21+F20</f>
        <v>6000</v>
      </c>
      <c r="G22" s="8">
        <f t="shared" ref="G22:O22" si="1">G21+G20</f>
        <v>6000</v>
      </c>
      <c r="H22" s="8">
        <f t="shared" si="1"/>
        <v>6000</v>
      </c>
      <c r="I22" s="8">
        <f t="shared" si="1"/>
        <v>12000</v>
      </c>
      <c r="J22" s="8">
        <f t="shared" si="1"/>
        <v>12000</v>
      </c>
      <c r="K22" s="8">
        <f t="shared" si="1"/>
        <v>6000</v>
      </c>
      <c r="L22" s="8">
        <f t="shared" si="1"/>
        <v>12000</v>
      </c>
      <c r="M22" s="8">
        <f t="shared" si="1"/>
        <v>6000</v>
      </c>
      <c r="N22" s="8">
        <f t="shared" si="1"/>
        <v>6000</v>
      </c>
      <c r="O22" s="8">
        <f t="shared" si="1"/>
        <v>6000</v>
      </c>
      <c r="P22" s="8"/>
      <c r="Q22" s="8">
        <f>F22+G22+H22+I22+J22+K22+L22+M22+N22+O22</f>
        <v>78000</v>
      </c>
    </row>
    <row r="26" spans="1:17" x14ac:dyDescent="0.25">
      <c r="A26" s="2" t="s">
        <v>24</v>
      </c>
      <c r="B26" s="2" t="s">
        <v>25</v>
      </c>
      <c r="C26" s="2" t="s">
        <v>26</v>
      </c>
      <c r="D26" s="2" t="s">
        <v>27</v>
      </c>
      <c r="E26" s="2" t="s">
        <v>28</v>
      </c>
      <c r="F26" s="2" t="s">
        <v>29</v>
      </c>
      <c r="G26" s="2" t="s">
        <v>30</v>
      </c>
    </row>
    <row r="27" spans="1:17" x14ac:dyDescent="0.25">
      <c r="A27" s="2"/>
      <c r="B27" s="2">
        <v>10000</v>
      </c>
      <c r="C27" s="2">
        <v>8000</v>
      </c>
      <c r="D27" s="2">
        <v>22000</v>
      </c>
      <c r="E27" s="2">
        <f>($B$27*12)+($C$27*12)+($D$27*10)</f>
        <v>436000</v>
      </c>
      <c r="F27" s="2">
        <f>Q11+Q22</f>
        <v>78000</v>
      </c>
      <c r="G27" s="2">
        <f>E27+F27</f>
        <v>514000</v>
      </c>
    </row>
    <row r="29" spans="1:17" x14ac:dyDescent="0.25">
      <c r="A29" s="2" t="s">
        <v>33</v>
      </c>
      <c r="B29" s="2" t="s">
        <v>9</v>
      </c>
      <c r="C29" s="2" t="s">
        <v>10</v>
      </c>
      <c r="D29" s="2" t="s">
        <v>11</v>
      </c>
      <c r="E29" s="2" t="s">
        <v>18</v>
      </c>
      <c r="F29" s="2" t="s">
        <v>19</v>
      </c>
      <c r="G29" s="2" t="s">
        <v>20</v>
      </c>
      <c r="H29" s="2" t="s">
        <v>21</v>
      </c>
      <c r="I29" s="2" t="s">
        <v>22</v>
      </c>
      <c r="J29" s="2" t="s">
        <v>31</v>
      </c>
      <c r="K29" s="2" t="s">
        <v>32</v>
      </c>
      <c r="L29" s="4" t="s">
        <v>34</v>
      </c>
      <c r="M29" s="3" t="s">
        <v>35</v>
      </c>
    </row>
    <row r="30" spans="1:17" x14ac:dyDescent="0.25">
      <c r="A30" s="2"/>
      <c r="B30" s="2">
        <f>( $C$2*F2)+(($C$3+($C$3*$E$3))*F3)+($C$4*F4)+(($C$5+($C$5*$E$5))*F5)+(($C$6-($C$6*$D$6))*F6)+(($C$7-($C$7*$D$7))*F7)</f>
        <v>40695.8508</v>
      </c>
      <c r="C30" s="2">
        <f>( $C$2*G2)+(($C$3+($C$3*$E$3))*G3)+($C$4*G4)+(($C$5+($C$5*$E$5))*G5)+(($C$6+($C$6*$D$6))*G6)+(($C$7+($C$7*$D$7))*G7)</f>
        <v>32981.339999999997</v>
      </c>
      <c r="D30" s="2">
        <f>( $C$2*H2)+(($C$3+($C$3*$E$3))*H3)+($C$4*H4)+(($C$5+($C$5*$E$5))*H5)+(($C$6+($C$6*$D$6))*H6)+(($C$7+($C$7*$D$7))*H7)</f>
        <v>26731</v>
      </c>
      <c r="E30" s="2">
        <f>( $C$2*I2)+(($C$3+($C$3*$E$3))*I3)+($C$4*I4)+(($C$5+($C$5*$E$5))*I5)+(($C$6+($C$6*$D$6))*I6)+(($C$7+($C$7*$D$7))*I7)</f>
        <v>42816.343999999997</v>
      </c>
      <c r="F30" s="2">
        <f>( $C$2*J2)+(($C$3+($C$3*$E$3))*J3)+($C$4*J4)+(($C$5+($C$5*$E$5))*J5)+(($C$6+($C$6*$D$6))*J6)+(($C$7+($C$7*$D$7))*J7)</f>
        <v>106749.9308</v>
      </c>
      <c r="G30" s="2">
        <f>( $C$2*K2)+(($C$3+($C$3*$E$3))*K3)+($C$4*K4)+(($C$5+($C$5*$E$5))*K5)+(($C$6+($C$6*$D$6))*K6)+(($C$7+($C$7*$D$7))*K7)</f>
        <v>11598.899600000001</v>
      </c>
      <c r="H30" s="2">
        <f>( $C$2*L2)+(($C$3+($C$3*$E$3))*L3)+($C$4*L4)+(($C$5+($C$5*$E$5))*L5)+(($C$6+($C$6*$D$6))*L6)+(($C$7+($C$7*$D$7))*L7)</f>
        <v>83073.145999999993</v>
      </c>
      <c r="I30" s="2">
        <f>( $C$2*M2)+(($C$3+($C$3*$E$3))*M3)+($C$4*M4)+(($C$5+($C$5*$E$5))*M5)+(($C$6+($C$6*$D$6))*M6)+(($C$7+($C$7*$D$7))*M7)</f>
        <v>84746.966400000005</v>
      </c>
      <c r="J30" s="2">
        <f>( $C$2*N2)+(($C$3+($C$3*$E$3))*N3)+($C$4*N4)+(($C$5+($C$5*$E$5))*N5)+(($C$6+($C$6*$D$6))*N6)+(($C$7+($C$7*$D$7))*N7)</f>
        <v>33049.891600000003</v>
      </c>
      <c r="K30" s="2">
        <f>( $C$2*O2)+(($C$3+($C$3*$E$3))*O3)+($C$4*O4)+(($C$5+($C$5*$E$5))*O5)+(($C$6+($C$6*$D$6))*O6)+(($C$7+($C$7*$D$7))*O7)</f>
        <v>78780.751599999989</v>
      </c>
      <c r="L30" s="2">
        <f>P8</f>
        <v>541224.12079999992</v>
      </c>
      <c r="M30" s="3">
        <f>L30+L31</f>
        <v>965345.15679999988</v>
      </c>
    </row>
    <row r="31" spans="1:17" x14ac:dyDescent="0.25">
      <c r="A31" s="2"/>
      <c r="B31" s="2">
        <f>( $C$2*F13)+(($C$3+($C$3*$E$3))*F14)+($C$4*F15)+(($C$5+($C$5*$E$5))*F16)+(($C$6-($C$6*$D$6))*F17)+(($C$7-($C$7*$D$7))*F18)</f>
        <v>36027.446400000001</v>
      </c>
      <c r="C31" s="2">
        <f>( $C$2*G13)+(($C$3+($C$3*$E$3))*G14)+($C$4*G15)+(($C$5+($C$5*$E$5))*G16)+(($C$6-($C$6*$D$6))*G17)+(($C$7-($C$7*$D$7))*G18)</f>
        <v>44194.315999999999</v>
      </c>
      <c r="D31" s="2">
        <f>( $C$2*H13)+(($C$3+($C$3*$E$3))*H14)+($C$4*H15)+(($C$5+($C$5*$E$5))*H16)+(($C$6-($C$6*$D$6))*H17)+(($C$7-($C$7*$D$7))*H18)</f>
        <v>19544.705999999998</v>
      </c>
      <c r="E31" s="2">
        <f>( $C$2*I13)+(($C$3+($C$3*$E$3))*I14)+($C$4*I15)+(($C$5+($C$5*$E$5))*I16)+(($C$6-($C$6*$D$6))*I17)+(($C$7-($C$7*$D$7))*I18)</f>
        <v>68033.056400000001</v>
      </c>
      <c r="F31" s="2">
        <f>( $C$2*J13)+(($C$3+($C$3*$E$3))*J14)+($C$4*J15)+(($C$5+($C$5*$E$5))*J16)+(($C$6-($C$6*$D$6))*J17)+(($C$7-($C$7*$D$7))*J18)</f>
        <v>77123.369600000005</v>
      </c>
      <c r="G31" s="2">
        <f>( $C$2*K13)+(($C$3+($C$3*$E$3))*K14)+($C$4*K15)+(($C$5+($C$5*$E$5))*K16)+(($C$6-($C$6*$D$6))*K17)+(($C$7-($C$7*$D$7))*K18)</f>
        <v>16947.459199999998</v>
      </c>
      <c r="H31" s="2">
        <f>( $C$2*L13)+(($C$3+($C$3*$E$3))*L14)+($C$4*L15)+(($C$5+($C$5*$E$5))*L16)+(($C$6-($C$6*$D$6))*L17)+(($C$7-($C$7*$D$7))*L18)</f>
        <v>55863.97</v>
      </c>
      <c r="I31" s="2">
        <f>( $C$2*M13)+(($C$3+($C$3*$E$3))*M14)+($C$4*M15)+(($C$5+($C$5*$E$5))*M16)+(($C$6-($C$6*$D$6))*M17)+(($C$7-($C$7*$D$7))*M18)</f>
        <v>42424.165999999997</v>
      </c>
      <c r="J31" s="2">
        <f>( $C$2*N13)+(($C$3+($C$3*$E$3))*N14)+($C$4*N15)+(($C$5+($C$5*$E$5))*N16)+(($C$6-($C$6*$D$6))*N17)+(($C$7-($C$7*$D$7))*N18)</f>
        <v>27666.046799999996</v>
      </c>
      <c r="K31" s="2">
        <f>( $C$2*O13)+(($C$3+($C$3*$E$3))*O14)+($C$4*O15)+(($C$5+($C$5*$E$5))*O16)+(($C$6-($C$6*$D$6))*O17)+(($C$7-($C$7*$D$7))*O18)</f>
        <v>36296.499599999996</v>
      </c>
      <c r="L31" s="2">
        <f>P19</f>
        <v>424121.03599999996</v>
      </c>
      <c r="M31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2024-06-19T14:30:11Z</dcterms:created>
  <dcterms:modified xsi:type="dcterms:W3CDTF">2024-06-19T15:46:28Z</dcterms:modified>
</cp:coreProperties>
</file>